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8505" activeTab="0"/>
  </bookViews>
  <sheets>
    <sheet name="ΠΕΔΥ" sheetId="1" r:id="rId1"/>
    <sheet name="Επιμετρήσεις" sheetId="2" r:id="rId2"/>
    <sheet name="Φύλλο2" sheetId="3" r:id="rId3"/>
  </sheets>
  <definedNames>
    <definedName name="_xlnm.Print_Area" localSheetId="0">'ΠΕΔΥ'!$A$1:$J$32</definedName>
  </definedNames>
  <calcPr fullCalcOnLoad="1"/>
</workbook>
</file>

<file path=xl/comments2.xml><?xml version="1.0" encoding="utf-8"?>
<comments xmlns="http://schemas.openxmlformats.org/spreadsheetml/2006/main">
  <authors>
    <author>texn_kat_07</author>
    <author>texn_kat_08</author>
    <author>iskaza</author>
  </authors>
  <commentList>
    <comment ref="A42" authorId="0">
      <text>
        <r>
          <rPr>
            <b/>
            <sz val="9"/>
            <rFont val="Tahoma"/>
            <family val="2"/>
          </rPr>
          <t>texn_kat_07:</t>
        </r>
        <r>
          <rPr>
            <sz val="9"/>
            <rFont val="Tahoma"/>
            <family val="2"/>
          </rPr>
          <t xml:space="preserve">
ΠΡΟΣΘΕΤΗ ΣΤΑ ΠΑΛΙΑ WC?
</t>
        </r>
      </text>
    </comment>
    <comment ref="A59" authorId="0">
      <text>
        <r>
          <rPr>
            <b/>
            <sz val="9"/>
            <rFont val="Tahoma"/>
            <family val="2"/>
          </rPr>
          <t>texn_kat_07:</t>
        </r>
        <r>
          <rPr>
            <sz val="9"/>
            <rFont val="Tahoma"/>
            <family val="2"/>
          </rPr>
          <t xml:space="preserve">
ΛΕΙΠΕΙ 
ΝΈΟ WC ΙΑΤΡΩΝ</t>
        </r>
      </text>
    </comment>
    <comment ref="A61" authorId="0">
      <text>
        <r>
          <rPr>
            <b/>
            <sz val="9"/>
            <rFont val="Tahoma"/>
            <family val="2"/>
          </rPr>
          <t>texn_kat_07:</t>
        </r>
        <r>
          <rPr>
            <sz val="9"/>
            <rFont val="Tahoma"/>
            <family val="2"/>
          </rPr>
          <t xml:space="preserve">
ΛΕΙΠΕΙ ΝΈΟ WC ΙΑΤΡΩΝ</t>
        </r>
      </text>
    </comment>
    <comment ref="I14" authorId="0">
      <text>
        <r>
          <rPr>
            <b/>
            <sz val="9"/>
            <rFont val="Tahoma"/>
            <family val="2"/>
          </rPr>
          <t>texn_kat_07:</t>
        </r>
        <r>
          <rPr>
            <sz val="9"/>
            <rFont val="Tahoma"/>
            <family val="2"/>
          </rPr>
          <t xml:space="preserve">
ΣΥΝΤΕΛΕΣΤΗΣ 2,70
</t>
        </r>
      </text>
    </comment>
    <comment ref="A45" authorId="0">
      <text>
        <r>
          <rPr>
            <b/>
            <sz val="9"/>
            <rFont val="Tahoma"/>
            <family val="0"/>
          </rPr>
          <t>texn_kat_07:</t>
        </r>
        <r>
          <rPr>
            <sz val="9"/>
            <rFont val="Tahoma"/>
            <family val="0"/>
          </rPr>
          <t xml:space="preserve">
Ντουλάπες?
</t>
        </r>
      </text>
    </comment>
    <comment ref="A46" authorId="0">
      <text>
        <r>
          <rPr>
            <b/>
            <sz val="9"/>
            <rFont val="Tahoma"/>
            <family val="0"/>
          </rPr>
          <t>texn_kat_07:</t>
        </r>
        <r>
          <rPr>
            <sz val="9"/>
            <rFont val="Tahoma"/>
            <family val="0"/>
          </rPr>
          <t xml:space="preserve">
κούτελο ντουλάπα-ταβάνι
</t>
        </r>
      </text>
    </comment>
    <comment ref="A43" authorId="0">
      <text>
        <r>
          <rPr>
            <b/>
            <sz val="9"/>
            <rFont val="Tahoma"/>
            <family val="0"/>
          </rPr>
          <t>texn_kat_07:</t>
        </r>
        <r>
          <rPr>
            <sz val="9"/>
            <rFont val="Tahoma"/>
            <family val="0"/>
          </rPr>
          <t xml:space="preserve">
Χώρισμα κλίνες</t>
        </r>
      </text>
    </comment>
    <comment ref="A44" authorId="0">
      <text>
        <r>
          <rPr>
            <b/>
            <sz val="9"/>
            <rFont val="Tahoma"/>
            <family val="0"/>
          </rPr>
          <t>texn_kat_07:</t>
        </r>
        <r>
          <rPr>
            <sz val="9"/>
            <rFont val="Tahoma"/>
            <family val="0"/>
          </rPr>
          <t xml:space="preserve">
Χώρισμα κλίνες από νοσοκόμες</t>
        </r>
      </text>
    </comment>
    <comment ref="B75" authorId="0">
      <text>
        <r>
          <rPr>
            <b/>
            <sz val="9"/>
            <rFont val="Tahoma"/>
            <family val="0"/>
          </rPr>
          <t>texn_kat_07:</t>
        </r>
        <r>
          <rPr>
            <sz val="9"/>
            <rFont val="Tahoma"/>
            <family val="0"/>
          </rPr>
          <t xml:space="preserve">
ΑΠΛΕΣ
</t>
        </r>
      </text>
    </comment>
    <comment ref="A76" authorId="0">
      <text>
        <r>
          <rPr>
            <b/>
            <sz val="9"/>
            <rFont val="Tahoma"/>
            <family val="0"/>
          </rPr>
          <t>texn_kat_07:</t>
        </r>
        <r>
          <rPr>
            <sz val="9"/>
            <rFont val="Tahoma"/>
            <family val="0"/>
          </rPr>
          <t xml:space="preserve">
ΑΝΘΥΓΡΕΣ ΕΞΩΤ</t>
        </r>
      </text>
    </comment>
    <comment ref="A77" authorId="0">
      <text>
        <r>
          <rPr>
            <b/>
            <sz val="9"/>
            <rFont val="Tahoma"/>
            <family val="0"/>
          </rPr>
          <t>texn_kat_07:</t>
        </r>
        <r>
          <rPr>
            <sz val="9"/>
            <rFont val="Tahoma"/>
            <family val="0"/>
          </rPr>
          <t xml:space="preserve">
ΕΣΩΤΕΡΙΚΑ </t>
        </r>
      </text>
    </comment>
    <comment ref="A78" authorId="0">
      <text>
        <r>
          <rPr>
            <b/>
            <sz val="9"/>
            <rFont val="Tahoma"/>
            <family val="0"/>
          </rPr>
          <t>texn_kat_07:</t>
        </r>
        <r>
          <rPr>
            <sz val="9"/>
            <rFont val="Tahoma"/>
            <family val="0"/>
          </rPr>
          <t xml:space="preserve">
ΟΡΟΦΗ</t>
        </r>
      </text>
    </comment>
    <comment ref="A70" authorId="0">
      <text>
        <r>
          <rPr>
            <b/>
            <sz val="9"/>
            <rFont val="Tahoma"/>
            <family val="0"/>
          </rPr>
          <t>texn_kat_07:</t>
        </r>
        <r>
          <rPr>
            <sz val="9"/>
            <rFont val="Tahoma"/>
            <family val="0"/>
          </rPr>
          <t xml:space="preserve">
ΦΕΓΓΙΤΕΣ</t>
        </r>
      </text>
    </comment>
    <comment ref="A67" authorId="0">
      <text>
        <r>
          <rPr>
            <b/>
            <sz val="9"/>
            <rFont val="Tahoma"/>
            <family val="0"/>
          </rPr>
          <t>texn_kat_07:</t>
        </r>
        <r>
          <rPr>
            <sz val="9"/>
            <rFont val="Tahoma"/>
            <family val="0"/>
          </rPr>
          <t xml:space="preserve">
ΠΟΡΤΑΣ ΚΑΙ ΛΑΜΠΑΣ ΝΤΟΥΛΑΠΙΟΥ</t>
        </r>
      </text>
    </comment>
    <comment ref="I60" authorId="0">
      <text>
        <r>
          <rPr>
            <b/>
            <sz val="9"/>
            <rFont val="Tahoma"/>
            <family val="0"/>
          </rPr>
          <t>texn_kat_07:</t>
        </r>
        <r>
          <rPr>
            <sz val="9"/>
            <rFont val="Tahoma"/>
            <family val="0"/>
          </rPr>
          <t xml:space="preserve">
ΠΑΡΟΧΗ ΝΕΡΟΥ ΣΤΑ WC(ΖΕΣΤΟ-ΚΡΥΟ)
</t>
        </r>
      </text>
    </comment>
    <comment ref="A47" authorId="0">
      <text>
        <r>
          <rPr>
            <b/>
            <sz val="9"/>
            <rFont val="Tahoma"/>
            <family val="2"/>
          </rPr>
          <t>texn_kat_07:</t>
        </r>
        <r>
          <rPr>
            <sz val="9"/>
            <rFont val="Tahoma"/>
            <family val="2"/>
          </rPr>
          <t xml:space="preserve">
γραμματέας ΣΤ
</t>
        </r>
      </text>
    </comment>
    <comment ref="A86" authorId="0">
      <text>
        <r>
          <rPr>
            <b/>
            <sz val="9"/>
            <rFont val="Tahoma"/>
            <family val="0"/>
          </rPr>
          <t>texn_kat_07:</t>
        </r>
        <r>
          <rPr>
            <sz val="9"/>
            <rFont val="Tahoma"/>
            <family val="0"/>
          </rPr>
          <t xml:space="preserve">
NTYSIMO PVC
</t>
        </r>
      </text>
    </comment>
    <comment ref="F87" authorId="1">
      <text>
        <r>
          <rPr>
            <b/>
            <sz val="9"/>
            <rFont val="Tahoma"/>
            <family val="2"/>
          </rPr>
          <t>texn_kat_08:</t>
        </r>
        <r>
          <rPr>
            <sz val="9"/>
            <rFont val="Tahoma"/>
            <family val="2"/>
          </rPr>
          <t xml:space="preserve">
2''
</t>
        </r>
      </text>
    </comment>
    <comment ref="F88" authorId="1">
      <text>
        <r>
          <rPr>
            <b/>
            <sz val="9"/>
            <rFont val="Tahoma"/>
            <family val="2"/>
          </rPr>
          <t>texn_kat_08:</t>
        </r>
        <r>
          <rPr>
            <sz val="9"/>
            <rFont val="Tahoma"/>
            <family val="2"/>
          </rPr>
          <t xml:space="preserve">
1 1/2
</t>
        </r>
      </text>
    </comment>
    <comment ref="F89" authorId="1">
      <text>
        <r>
          <rPr>
            <b/>
            <sz val="9"/>
            <rFont val="Tahoma"/>
            <family val="2"/>
          </rPr>
          <t>texn_kat_08:</t>
        </r>
        <r>
          <rPr>
            <sz val="9"/>
            <rFont val="Tahoma"/>
            <family val="2"/>
          </rPr>
          <t xml:space="preserve">
1 1/4
</t>
        </r>
      </text>
    </comment>
    <comment ref="F90" authorId="1">
      <text>
        <r>
          <rPr>
            <b/>
            <sz val="9"/>
            <rFont val="Tahoma"/>
            <family val="2"/>
          </rPr>
          <t>texn_kat_08:</t>
        </r>
        <r>
          <rPr>
            <sz val="9"/>
            <rFont val="Tahoma"/>
            <family val="2"/>
          </rPr>
          <t xml:space="preserve">
1''</t>
        </r>
      </text>
    </comment>
    <comment ref="F91" authorId="1">
      <text>
        <r>
          <rPr>
            <b/>
            <sz val="9"/>
            <rFont val="Tahoma"/>
            <family val="2"/>
          </rPr>
          <t>texn_kat_08:</t>
        </r>
        <r>
          <rPr>
            <sz val="9"/>
            <rFont val="Tahoma"/>
            <family val="2"/>
          </rPr>
          <t xml:space="preserve">
3/4</t>
        </r>
      </text>
    </comment>
    <comment ref="D10" authorId="2">
      <text>
        <r>
          <rPr>
            <b/>
            <sz val="8"/>
            <rFont val="Tahoma"/>
            <family val="0"/>
          </rPr>
          <t>iskaza: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<sst xmlns="http://schemas.openxmlformats.org/spreadsheetml/2006/main" count="48" uniqueCount="46">
  <si>
    <t>Εργο :</t>
  </si>
  <si>
    <t>A/A</t>
  </si>
  <si>
    <t>Ένδειξη Εργασιών</t>
  </si>
  <si>
    <t>Κωδικός άρθρου.</t>
  </si>
  <si>
    <t>Α.Τ.</t>
  </si>
  <si>
    <t>Μον. Μετρ.</t>
  </si>
  <si>
    <t>Τιμή Μονάδας (Ευρώ)</t>
  </si>
  <si>
    <t>Μερική Δαπάνη  (Ευρώ)</t>
  </si>
  <si>
    <t>Ολική Δαπάνη (Ευρώ)</t>
  </si>
  <si>
    <t>κοστος</t>
  </si>
  <si>
    <t>Εργασίες προυπολογισμού</t>
  </si>
  <si>
    <t>Προστίθεται ΦΠΑ</t>
  </si>
  <si>
    <t>Περιλαμβάνονται:
• Όλα τα απαραίτητα υλικά και εργασία που θα απαιτηθούν για την άρτια εκτέλεση των εργασιών σύμφωνα με τους κανόνες της τέχνης και επιστήμης.
• Τα μέτρα ασφαλείας που θα απαιτηθούν κατά την εκτέλεση των εργασιών.
• Όλες οι προβλεπόμενες κρατήσεις.
• Κάθε δαπάνη που θα προκύψει κατά την εκτέλεση του έργου και δεν αναφέρεται στην παρούσα, ώστε να ολοκληρωθεί η εργασία έντεχνα.</t>
  </si>
  <si>
    <t>1η ΔΥΠΕ</t>
  </si>
  <si>
    <t>ΕΛΛΗΝΙΚΗ ΔΗΜΟΚΡΑΤΙΑ</t>
  </si>
  <si>
    <t>Κωδικός Αναθ.</t>
  </si>
  <si>
    <t>Αθήνα …/…../2015</t>
  </si>
  <si>
    <t>ΕΠΙΧΡΙΣΜΑΤΑ ΠΙΣΩ ΟΨΗ</t>
  </si>
  <si>
    <t>ΠΟΡΤΕΣ</t>
  </si>
  <si>
    <t>ΕΠΙΧΡΙΣΜΑΤΑ ΜΠΡΟΣΤΙΝΗ ΟΨΗ</t>
  </si>
  <si>
    <t>ΧΡΩΜΑΤΑ ΠΙΣΩ ΟΨΗ</t>
  </si>
  <si>
    <t>ΧΡΩΜΑΤΑ ΜΠΡΟΣΤΙΝΗ ΟΨΗ</t>
  </si>
  <si>
    <t>ΧΡΩΜΑΤΑ ΞΥΛΙΝΑ</t>
  </si>
  <si>
    <t>ΧΡΩΜΑΤΑ ΚΑΓΚΕΛΑ</t>
  </si>
  <si>
    <t>ΥΠΟΥΡΓΕΙΟ ΥΓΕΙΑΣ &amp; ΚΟΙΝ.ΑΛΛΗΛΕΓΓΥΗΣ</t>
  </si>
  <si>
    <t>Γ.Ν.Α. "Ο ΕΥΑΓΓΕΛΙΣΜΟΣ"</t>
  </si>
  <si>
    <t>Δ/ΝΣΗ ΤΕΧΝΙΚΩΝ ΥΠΗΡΕΣΙΩΝ</t>
  </si>
  <si>
    <t>ΠΡΟΫΠΟΛΟΓΙΣΜΟΣ ΕΡΓΑΣΙΩΝ</t>
  </si>
  <si>
    <t>Ο Συντάξας</t>
  </si>
  <si>
    <t>Προμήθεια - Τοποθέτηση Πάγκων Corian</t>
  </si>
  <si>
    <t>Επιδαπέδια ερμάρια</t>
  </si>
  <si>
    <t>μ2</t>
  </si>
  <si>
    <t>τεμ.</t>
  </si>
  <si>
    <t>ΑΝΤΙΚΑΤΑΣΤΑΣΗ ΚΕΝΤΡΙΚΟΥ ΠΑΓΚΟΥ</t>
  </si>
  <si>
    <t>ΕΡΓΑΣΙΑΣ ΣΤΗΝ ΜΟΝΑΔΑ ΕΜΦΡΑΓΜΑΤΩΝ</t>
  </si>
  <si>
    <t xml:space="preserve">                             </t>
  </si>
  <si>
    <t>ΔΟΥΝΙΑΣ ΑΝΤΩΝΗΣ    Πολ.Μηχανικός ΤΕ</t>
  </si>
  <si>
    <t xml:space="preserve">Ανοξέιδωτοι εργαστηριακοί πάγκοι (όμοιοι με υπάρχοντες σε άλλα τμήματα του νοσοκομείου) </t>
  </si>
  <si>
    <t>Αποκατάσταση φθορών στο δάπεδο - Τοποθέτηση δαπέδου</t>
  </si>
  <si>
    <t>μμ</t>
  </si>
  <si>
    <t>Τελικό Σύνολο</t>
  </si>
  <si>
    <t>Ενδεικτική Ποσότητα</t>
  </si>
  <si>
    <t>Τελικός Προυπολογισμός</t>
  </si>
  <si>
    <t>* Η Προσφορά των συμμετεχόντων στο Διαγωνισμό θα είναι επι του Τελικού Συνόλου (9.011,00€)</t>
  </si>
  <si>
    <t>Απρόβλεπτα + ΦΠΑ</t>
  </si>
  <si>
    <t xml:space="preserve">Γενικό σύνολο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</si>
</sst>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</numFmts>
  <fonts count="31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b/>
      <u val="single"/>
      <sz val="10"/>
      <name val="Arial"/>
      <family val="2"/>
    </font>
    <font>
      <sz val="8"/>
      <name val="Calibri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9"/>
      <name val="Arial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>
        <color indexed="63"/>
      </left>
      <right style="thin"/>
      <top/>
      <bottom style="thin"/>
    </border>
    <border>
      <left style="hair"/>
      <right style="hair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thin"/>
      <top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7" borderId="1" applyNumberFormat="0" applyAlignment="0" applyProtection="0"/>
    <xf numFmtId="0" fontId="12" fillId="16" borderId="2" applyNumberFormat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13" fillId="21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2" fillId="0" borderId="8" applyNumberFormat="0" applyFill="0" applyAlignment="0" applyProtection="0"/>
    <xf numFmtId="0" fontId="7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1" applyNumberFormat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10" fontId="3" fillId="0" borderId="0" xfId="0" applyNumberFormat="1" applyFont="1" applyFill="1" applyAlignment="1">
      <alignment/>
    </xf>
    <xf numFmtId="9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top" indent="1"/>
    </xf>
    <xf numFmtId="0" fontId="1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vertical="top" indent="1"/>
    </xf>
    <xf numFmtId="4" fontId="1" fillId="0" borderId="0" xfId="0" applyNumberFormat="1" applyFont="1" applyFill="1" applyAlignment="1">
      <alignment horizontal="left" indent="1"/>
    </xf>
    <xf numFmtId="4" fontId="2" fillId="0" borderId="0" xfId="0" applyNumberFormat="1" applyFont="1" applyFill="1" applyAlignment="1">
      <alignment horizontal="left" indent="1"/>
    </xf>
    <xf numFmtId="10" fontId="1" fillId="0" borderId="0" xfId="0" applyNumberFormat="1" applyFont="1" applyFill="1" applyAlignment="1">
      <alignment horizontal="left" indent="1"/>
    </xf>
    <xf numFmtId="0" fontId="3" fillId="0" borderId="0" xfId="0" applyFont="1" applyFill="1" applyAlignment="1">
      <alignment horizontal="left" indent="1"/>
    </xf>
    <xf numFmtId="0" fontId="3" fillId="0" borderId="0" xfId="0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left" indent="1"/>
    </xf>
    <xf numFmtId="10" fontId="1" fillId="0" borderId="10" xfId="0" applyNumberFormat="1" applyFont="1" applyFill="1" applyBorder="1" applyAlignment="1">
      <alignment horizontal="left" indent="1"/>
    </xf>
    <xf numFmtId="164" fontId="2" fillId="0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4" fontId="1" fillId="0" borderId="0" xfId="0" applyNumberFormat="1" applyFont="1" applyFill="1" applyAlignment="1">
      <alignment wrapText="1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4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4" fontId="0" fillId="0" borderId="17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7" fillId="0" borderId="20" xfId="0" applyNumberFormat="1" applyFont="1" applyBorder="1" applyAlignment="1">
      <alignment/>
    </xf>
    <xf numFmtId="4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164" fontId="2" fillId="0" borderId="23" xfId="0" applyNumberFormat="1" applyFont="1" applyFill="1" applyBorder="1" applyAlignment="1">
      <alignment/>
    </xf>
    <xf numFmtId="164" fontId="2" fillId="0" borderId="24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4" fontId="2" fillId="0" borderId="23" xfId="0" applyNumberFormat="1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/>
    </xf>
    <xf numFmtId="0" fontId="1" fillId="0" borderId="10" xfId="0" applyFont="1" applyFill="1" applyBorder="1" applyAlignment="1">
      <alignment horizontal="left" indent="1"/>
    </xf>
    <xf numFmtId="0" fontId="2" fillId="0" borderId="17" xfId="0" applyFont="1" applyFill="1" applyBorder="1" applyAlignment="1">
      <alignment horizontal="left" indent="1"/>
    </xf>
    <xf numFmtId="0" fontId="2" fillId="0" borderId="16" xfId="0" applyFont="1" applyFill="1" applyBorder="1" applyAlignment="1">
      <alignment horizontal="left" vertical="top" indent="1"/>
    </xf>
    <xf numFmtId="0" fontId="6" fillId="0" borderId="10" xfId="0" applyFont="1" applyFill="1" applyBorder="1" applyAlignment="1">
      <alignment horizontal="left" indent="1"/>
    </xf>
    <xf numFmtId="0" fontId="1" fillId="0" borderId="25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 vertical="top" wrapText="1"/>
    </xf>
    <xf numFmtId="4" fontId="1" fillId="0" borderId="26" xfId="0" applyNumberFormat="1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top" inden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4" fontId="0" fillId="24" borderId="16" xfId="0" applyNumberFormat="1" applyFill="1" applyBorder="1" applyAlignment="1">
      <alignment/>
    </xf>
    <xf numFmtId="4" fontId="0" fillId="24" borderId="10" xfId="0" applyNumberFormat="1" applyFill="1" applyBorder="1" applyAlignment="1">
      <alignment/>
    </xf>
    <xf numFmtId="0" fontId="4" fillId="0" borderId="14" xfId="0" applyFont="1" applyFill="1" applyBorder="1" applyAlignment="1">
      <alignment horizontal="left" indent="1"/>
    </xf>
    <xf numFmtId="0" fontId="1" fillId="0" borderId="14" xfId="0" applyFont="1" applyFill="1" applyBorder="1" applyAlignment="1">
      <alignment horizontal="left" indent="1"/>
    </xf>
    <xf numFmtId="4" fontId="1" fillId="0" borderId="14" xfId="0" applyNumberFormat="1" applyFont="1" applyFill="1" applyBorder="1" applyAlignment="1">
      <alignment horizontal="left" indent="1"/>
    </xf>
    <xf numFmtId="0" fontId="2" fillId="0" borderId="15" xfId="0" applyFont="1" applyFill="1" applyBorder="1" applyAlignment="1">
      <alignment horizontal="left" indent="1"/>
    </xf>
    <xf numFmtId="1" fontId="1" fillId="0" borderId="12" xfId="0" applyNumberFormat="1" applyFont="1" applyFill="1" applyBorder="1" applyAlignment="1">
      <alignment horizontal="center" vertical="center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28" xfId="0" applyNumberFormat="1" applyBorder="1" applyAlignment="1">
      <alignment/>
    </xf>
    <xf numFmtId="4" fontId="0" fillId="0" borderId="29" xfId="0" applyNumberFormat="1" applyBorder="1" applyAlignment="1">
      <alignment/>
    </xf>
    <xf numFmtId="4" fontId="0" fillId="0" borderId="30" xfId="0" applyNumberFormat="1" applyBorder="1" applyAlignment="1">
      <alignment/>
    </xf>
    <xf numFmtId="0" fontId="1" fillId="0" borderId="0" xfId="0" applyFont="1" applyFill="1" applyAlignment="1">
      <alignment horizontal="center" wrapText="1"/>
    </xf>
    <xf numFmtId="4" fontId="2" fillId="0" borderId="0" xfId="0" applyNumberFormat="1" applyFont="1" applyFill="1" applyAlignment="1">
      <alignment/>
    </xf>
    <xf numFmtId="0" fontId="2" fillId="0" borderId="31" xfId="0" applyFont="1" applyFill="1" applyBorder="1" applyAlignment="1">
      <alignment/>
    </xf>
    <xf numFmtId="0" fontId="1" fillId="0" borderId="16" xfId="0" applyFont="1" applyFill="1" applyBorder="1" applyAlignment="1">
      <alignment horizontal="center" vertical="center"/>
    </xf>
    <xf numFmtId="4" fontId="0" fillId="0" borderId="22" xfId="0" applyNumberFormat="1" applyBorder="1" applyAlignment="1">
      <alignment/>
    </xf>
    <xf numFmtId="4" fontId="0" fillId="0" borderId="32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7" fillId="0" borderId="34" xfId="0" applyNumberFormat="1" applyFont="1" applyBorder="1" applyAlignment="1">
      <alignment/>
    </xf>
    <xf numFmtId="0" fontId="0" fillId="24" borderId="22" xfId="0" applyFill="1" applyBorder="1" applyAlignment="1">
      <alignment/>
    </xf>
    <xf numFmtId="0" fontId="7" fillId="0" borderId="22" xfId="0" applyFont="1" applyBorder="1" applyAlignment="1">
      <alignment/>
    </xf>
    <xf numFmtId="4" fontId="7" fillId="0" borderId="22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4" fontId="0" fillId="0" borderId="0" xfId="0" applyNumberForma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35" xfId="0" applyFont="1" applyBorder="1" applyAlignment="1">
      <alignment/>
    </xf>
    <xf numFmtId="0" fontId="0" fillId="0" borderId="30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4" fontId="0" fillId="0" borderId="37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38" xfId="0" applyNumberFormat="1" applyBorder="1" applyAlignment="1">
      <alignment/>
    </xf>
    <xf numFmtId="4" fontId="0" fillId="0" borderId="39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4" fontId="7" fillId="0" borderId="20" xfId="0" applyNumberFormat="1" applyFont="1" applyBorder="1" applyAlignment="1">
      <alignment/>
    </xf>
    <xf numFmtId="4" fontId="0" fillId="0" borderId="40" xfId="0" applyNumberFormat="1" applyBorder="1" applyAlignment="1">
      <alignment/>
    </xf>
    <xf numFmtId="4" fontId="0" fillId="0" borderId="41" xfId="0" applyNumberFormat="1" applyBorder="1" applyAlignment="1">
      <alignment/>
    </xf>
    <xf numFmtId="4" fontId="7" fillId="0" borderId="42" xfId="0" applyNumberFormat="1" applyFont="1" applyBorder="1" applyAlignment="1">
      <alignment/>
    </xf>
    <xf numFmtId="0" fontId="7" fillId="0" borderId="20" xfId="0" applyFont="1" applyBorder="1" applyAlignment="1">
      <alignment/>
    </xf>
    <xf numFmtId="0" fontId="0" fillId="0" borderId="0" xfId="0" applyBorder="1" applyAlignment="1">
      <alignment wrapText="1"/>
    </xf>
    <xf numFmtId="4" fontId="7" fillId="0" borderId="17" xfId="0" applyNumberFormat="1" applyFont="1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left" indent="1"/>
    </xf>
    <xf numFmtId="4" fontId="2" fillId="0" borderId="0" xfId="0" applyNumberFormat="1" applyFont="1" applyFill="1" applyBorder="1" applyAlignment="1">
      <alignment horizontal="center"/>
    </xf>
    <xf numFmtId="0" fontId="29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indent="1"/>
    </xf>
    <xf numFmtId="0" fontId="2" fillId="0" borderId="13" xfId="0" applyFont="1" applyFill="1" applyBorder="1" applyAlignment="1">
      <alignment/>
    </xf>
    <xf numFmtId="4" fontId="2" fillId="0" borderId="14" xfId="0" applyNumberFormat="1" applyFont="1" applyFill="1" applyBorder="1" applyAlignment="1">
      <alignment horizontal="left" indent="1"/>
    </xf>
    <xf numFmtId="42" fontId="2" fillId="0" borderId="15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42" fontId="1" fillId="0" borderId="17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42" fontId="2" fillId="0" borderId="17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4" fontId="1" fillId="0" borderId="12" xfId="0" applyNumberFormat="1" applyFont="1" applyFill="1" applyBorder="1" applyAlignment="1">
      <alignment horizontal="left" indent="1"/>
    </xf>
    <xf numFmtId="42" fontId="2" fillId="0" borderId="19" xfId="0" applyNumberFormat="1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4" fontId="0" fillId="0" borderId="43" xfId="0" applyNumberFormat="1" applyBorder="1" applyAlignment="1">
      <alignment horizontal="center"/>
    </xf>
    <xf numFmtId="4" fontId="26" fillId="0" borderId="34" xfId="0" applyNumberFormat="1" applyFont="1" applyBorder="1" applyAlignment="1">
      <alignment horizontal="center"/>
    </xf>
    <xf numFmtId="4" fontId="26" fillId="0" borderId="43" xfId="0" applyNumberFormat="1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3" xfId="0" applyBorder="1" applyAlignment="1">
      <alignment horizontal="center"/>
    </xf>
    <xf numFmtId="0" fontId="2" fillId="0" borderId="45" xfId="0" applyFont="1" applyFill="1" applyBorder="1" applyAlignment="1">
      <alignment/>
    </xf>
    <xf numFmtId="4" fontId="1" fillId="0" borderId="46" xfId="0" applyNumberFormat="1" applyFont="1" applyFill="1" applyBorder="1" applyAlignment="1">
      <alignment horizontal="left" indent="1"/>
    </xf>
    <xf numFmtId="42" fontId="1" fillId="0" borderId="36" xfId="0" applyNumberFormat="1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Percent" xfId="37"/>
    <cellStyle name="Εισαγωγή" xfId="38"/>
    <cellStyle name="Έλεγχος κελιού" xfId="39"/>
    <cellStyle name="Έμφαση1" xfId="40"/>
    <cellStyle name="Έμφαση2" xfId="41"/>
    <cellStyle name="Έμφαση3" xfId="42"/>
    <cellStyle name="Έμφαση4" xfId="43"/>
    <cellStyle name="Έμφαση5" xfId="44"/>
    <cellStyle name="Έμφαση6" xfId="45"/>
    <cellStyle name="Έξοδος" xfId="46"/>
    <cellStyle name="Επεξηγηματικό κείμενο" xfId="47"/>
    <cellStyle name="Επικεφαλίδα 1" xfId="48"/>
    <cellStyle name="Επικεφαλίδα 2" xfId="49"/>
    <cellStyle name="Επικεφαλίδα 3" xfId="50"/>
    <cellStyle name="Επικεφαλίδα 4" xfId="51"/>
    <cellStyle name="Κακό" xfId="52"/>
    <cellStyle name="Καλό" xfId="53"/>
    <cellStyle name="Ουδέτερο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view="pageBreakPreview" zoomScaleSheetLayoutView="100" zoomScalePageLayoutView="0" workbookViewId="0" topLeftCell="A13">
      <selection activeCell="P17" sqref="P17"/>
    </sheetView>
  </sheetViews>
  <sheetFormatPr defaultColWidth="6.8515625" defaultRowHeight="15"/>
  <cols>
    <col min="1" max="1" width="5.8515625" style="1" customWidth="1"/>
    <col min="2" max="2" width="34.140625" style="2" customWidth="1"/>
    <col min="3" max="3" width="9.421875" style="2" customWidth="1"/>
    <col min="4" max="4" width="8.421875" style="3" customWidth="1"/>
    <col min="5" max="5" width="6.57421875" style="3" customWidth="1"/>
    <col min="6" max="6" width="8.57421875" style="3" customWidth="1"/>
    <col min="7" max="7" width="9.8515625" style="4" customWidth="1"/>
    <col min="8" max="8" width="11.00390625" style="4" customWidth="1"/>
    <col min="9" max="9" width="10.421875" style="4" bestFit="1" customWidth="1"/>
    <col min="10" max="10" width="13.00390625" style="2" customWidth="1"/>
    <col min="11" max="11" width="10.7109375" style="7" hidden="1" customWidth="1"/>
    <col min="12" max="12" width="11.140625" style="5" hidden="1" customWidth="1"/>
    <col min="13" max="13" width="14.00390625" style="5" hidden="1" customWidth="1"/>
    <col min="14" max="14" width="28.140625" style="2" hidden="1" customWidth="1"/>
    <col min="15" max="15" width="16.421875" style="2" customWidth="1"/>
    <col min="16" max="255" width="9.140625" style="2" customWidth="1"/>
    <col min="256" max="16384" width="6.8515625" style="2" customWidth="1"/>
  </cols>
  <sheetData>
    <row r="1" spans="1:13" ht="12.75">
      <c r="A1" s="68" t="s">
        <v>14</v>
      </c>
      <c r="B1" s="15"/>
      <c r="C1" s="15"/>
      <c r="D1" s="15"/>
      <c r="E1" s="15"/>
      <c r="H1" s="15"/>
      <c r="I1" s="15"/>
      <c r="J1" s="15"/>
      <c r="K1" s="2"/>
      <c r="L1" s="2"/>
      <c r="M1" s="2"/>
    </row>
    <row r="2" spans="1:13" ht="12.75">
      <c r="A2" s="69" t="s">
        <v>24</v>
      </c>
      <c r="B2" s="15"/>
      <c r="C2" s="15"/>
      <c r="D2" s="15"/>
      <c r="E2" s="15"/>
      <c r="F2" s="16" t="s">
        <v>0</v>
      </c>
      <c r="G2" s="69" t="s">
        <v>33</v>
      </c>
      <c r="H2" s="17"/>
      <c r="I2" s="15"/>
      <c r="J2" s="15"/>
      <c r="K2" s="2"/>
      <c r="L2" s="2"/>
      <c r="M2" s="2"/>
    </row>
    <row r="3" spans="1:13" ht="12.75">
      <c r="A3" s="68" t="s">
        <v>13</v>
      </c>
      <c r="B3" s="15"/>
      <c r="C3" s="15"/>
      <c r="D3" s="15"/>
      <c r="E3" s="15"/>
      <c r="F3" s="18"/>
      <c r="G3" s="83" t="s">
        <v>34</v>
      </c>
      <c r="H3" s="17"/>
      <c r="I3" s="15"/>
      <c r="J3" s="15"/>
      <c r="K3" s="2"/>
      <c r="L3" s="2"/>
      <c r="M3" s="2"/>
    </row>
    <row r="4" spans="1:13" ht="12.75">
      <c r="A4" s="68" t="s">
        <v>25</v>
      </c>
      <c r="B4" s="15"/>
      <c r="C4" s="15"/>
      <c r="D4" s="15"/>
      <c r="E4" s="15"/>
      <c r="F4" s="2"/>
      <c r="G4" s="69"/>
      <c r="H4" s="17"/>
      <c r="I4" s="15"/>
      <c r="J4" s="15"/>
      <c r="K4" s="2"/>
      <c r="L4" s="2"/>
      <c r="M4" s="2"/>
    </row>
    <row r="5" spans="1:13" ht="12.75">
      <c r="A5" s="68" t="s">
        <v>26</v>
      </c>
      <c r="B5" s="15"/>
      <c r="C5" s="15"/>
      <c r="D5" s="15"/>
      <c r="E5" s="15"/>
      <c r="F5" s="15"/>
      <c r="G5" s="17"/>
      <c r="H5" s="17"/>
      <c r="I5" s="17"/>
      <c r="J5" s="15"/>
      <c r="K5" s="2"/>
      <c r="L5" s="2"/>
      <c r="M5" s="2"/>
    </row>
    <row r="6" spans="1:13" ht="12.75">
      <c r="A6" s="68"/>
      <c r="B6" s="15"/>
      <c r="C6" s="15"/>
      <c r="D6" s="15"/>
      <c r="E6" s="15"/>
      <c r="F6" s="15"/>
      <c r="G6" s="17"/>
      <c r="H6" s="17"/>
      <c r="I6" s="17"/>
      <c r="J6" s="15"/>
      <c r="K6" s="2"/>
      <c r="L6" s="2"/>
      <c r="M6" s="2"/>
    </row>
    <row r="7" spans="1:13" ht="13.5" thickBot="1">
      <c r="A7" s="16"/>
      <c r="B7" s="15"/>
      <c r="C7" s="15"/>
      <c r="D7" s="15"/>
      <c r="E7" s="15"/>
      <c r="F7" s="15"/>
      <c r="G7" s="17"/>
      <c r="H7" s="17"/>
      <c r="I7" s="17"/>
      <c r="J7" s="15"/>
      <c r="K7" s="2"/>
      <c r="L7" s="2"/>
      <c r="M7" s="2"/>
    </row>
    <row r="8" spans="1:13" ht="19.5" customHeight="1" thickBot="1">
      <c r="A8" s="141" t="s">
        <v>27</v>
      </c>
      <c r="B8" s="142"/>
      <c r="C8" s="142"/>
      <c r="D8" s="142"/>
      <c r="E8" s="142"/>
      <c r="F8" s="142"/>
      <c r="G8" s="142"/>
      <c r="H8" s="142"/>
      <c r="I8" s="142"/>
      <c r="J8" s="143"/>
      <c r="K8" s="2"/>
      <c r="L8" s="2"/>
      <c r="M8" s="2"/>
    </row>
    <row r="9" spans="1:11" ht="39" thickBot="1">
      <c r="A9" s="62" t="s">
        <v>1</v>
      </c>
      <c r="B9" s="63" t="s">
        <v>2</v>
      </c>
      <c r="C9" s="63" t="s">
        <v>3</v>
      </c>
      <c r="D9" s="63" t="s">
        <v>15</v>
      </c>
      <c r="E9" s="63" t="s">
        <v>4</v>
      </c>
      <c r="F9" s="63" t="s">
        <v>5</v>
      </c>
      <c r="G9" s="64" t="s">
        <v>41</v>
      </c>
      <c r="H9" s="64" t="s">
        <v>6</v>
      </c>
      <c r="I9" s="64" t="s">
        <v>7</v>
      </c>
      <c r="J9" s="65" t="s">
        <v>8</v>
      </c>
      <c r="K9" s="56" t="s">
        <v>9</v>
      </c>
    </row>
    <row r="10" spans="1:11" ht="15">
      <c r="A10" s="67"/>
      <c r="B10" s="72" t="s">
        <v>10</v>
      </c>
      <c r="C10" s="72"/>
      <c r="D10" s="73"/>
      <c r="E10" s="73"/>
      <c r="F10" s="73"/>
      <c r="G10" s="74"/>
      <c r="H10" s="74"/>
      <c r="I10" s="74"/>
      <c r="J10" s="75"/>
      <c r="K10" s="57"/>
    </row>
    <row r="11" spans="1:11" ht="15.75">
      <c r="A11" s="60"/>
      <c r="B11" s="61"/>
      <c r="C11" s="61"/>
      <c r="D11" s="58"/>
      <c r="E11" s="58"/>
      <c r="F11" s="58"/>
      <c r="G11" s="22"/>
      <c r="H11" s="22"/>
      <c r="I11" s="22"/>
      <c r="J11" s="59"/>
      <c r="K11" s="57"/>
    </row>
    <row r="12" spans="1:15" ht="36">
      <c r="A12" s="85">
        <v>1</v>
      </c>
      <c r="B12" s="125" t="s">
        <v>37</v>
      </c>
      <c r="C12" s="125"/>
      <c r="D12" s="125"/>
      <c r="E12" s="125"/>
      <c r="F12" s="126" t="s">
        <v>32</v>
      </c>
      <c r="G12" s="48">
        <v>1</v>
      </c>
      <c r="H12" s="48">
        <f>O12*1.28</f>
        <v>640</v>
      </c>
      <c r="I12" s="128">
        <f>G12*H12</f>
        <v>640</v>
      </c>
      <c r="J12" s="49"/>
      <c r="K12" s="84"/>
      <c r="O12" s="48">
        <v>500</v>
      </c>
    </row>
    <row r="13" spans="1:15" ht="30.75" customHeight="1">
      <c r="A13" s="85">
        <v>2</v>
      </c>
      <c r="B13" s="125" t="s">
        <v>30</v>
      </c>
      <c r="C13" s="125"/>
      <c r="D13" s="125"/>
      <c r="E13" s="125"/>
      <c r="F13" s="126" t="s">
        <v>31</v>
      </c>
      <c r="G13" s="48">
        <v>11</v>
      </c>
      <c r="H13" s="48">
        <f>O13*1.28</f>
        <v>320</v>
      </c>
      <c r="I13" s="128">
        <f>G13*H13</f>
        <v>3520</v>
      </c>
      <c r="J13" s="51"/>
      <c r="K13" s="45"/>
      <c r="O13" s="48">
        <v>250</v>
      </c>
    </row>
    <row r="14" spans="1:16" ht="25.5">
      <c r="A14" s="85">
        <v>3</v>
      </c>
      <c r="B14" s="50" t="s">
        <v>29</v>
      </c>
      <c r="C14" s="50"/>
      <c r="D14" s="47"/>
      <c r="E14" s="66"/>
      <c r="F14" s="126" t="s">
        <v>39</v>
      </c>
      <c r="G14" s="48">
        <v>8.5</v>
      </c>
      <c r="H14" s="48">
        <f>O14*1.28</f>
        <v>512</v>
      </c>
      <c r="I14" s="128">
        <f>G14*H14</f>
        <v>4352</v>
      </c>
      <c r="J14" s="51"/>
      <c r="K14" s="46"/>
      <c r="L14" s="21"/>
      <c r="M14" s="13"/>
      <c r="O14" s="48">
        <v>400</v>
      </c>
      <c r="P14" s="8"/>
    </row>
    <row r="15" spans="1:15" ht="26.25" thickBot="1">
      <c r="A15" s="52">
        <v>4</v>
      </c>
      <c r="B15" s="127" t="s">
        <v>38</v>
      </c>
      <c r="C15" s="120"/>
      <c r="D15" s="53"/>
      <c r="E15" s="76"/>
      <c r="F15" s="76" t="s">
        <v>31</v>
      </c>
      <c r="G15" s="54">
        <v>10</v>
      </c>
      <c r="H15" s="54">
        <f>O15*1.28</f>
        <v>49.92</v>
      </c>
      <c r="I15" s="129">
        <f>G15*H15</f>
        <v>499.20000000000005</v>
      </c>
      <c r="J15" s="55"/>
      <c r="K15" s="46"/>
      <c r="L15" s="21"/>
      <c r="M15" s="13"/>
      <c r="O15" s="54">
        <v>39</v>
      </c>
    </row>
    <row r="16" spans="1:17" ht="12.75">
      <c r="A16" s="14"/>
      <c r="B16" s="15"/>
      <c r="C16" s="15"/>
      <c r="D16" s="15"/>
      <c r="E16" s="15"/>
      <c r="F16" s="131" t="s">
        <v>40</v>
      </c>
      <c r="G16" s="74"/>
      <c r="H16" s="74"/>
      <c r="I16" s="132"/>
      <c r="J16" s="133">
        <f>SUM(I12:J15)</f>
        <v>9011.2</v>
      </c>
      <c r="K16" s="24"/>
      <c r="L16" s="2"/>
      <c r="M16" s="2"/>
      <c r="Q16" s="8"/>
    </row>
    <row r="17" spans="1:18" ht="12.75">
      <c r="A17" s="14"/>
      <c r="B17" s="15"/>
      <c r="C17" s="15"/>
      <c r="D17" s="15"/>
      <c r="E17" s="15"/>
      <c r="F17" s="134" t="s">
        <v>11</v>
      </c>
      <c r="G17" s="22"/>
      <c r="H17" s="23">
        <v>0.23</v>
      </c>
      <c r="I17" s="22"/>
      <c r="J17" s="135">
        <f>J16*0.23</f>
        <v>2072.5760000000005</v>
      </c>
      <c r="K17" s="9">
        <f>SUM(K13:K16)</f>
        <v>0</v>
      </c>
      <c r="L17" s="2"/>
      <c r="M17" s="2"/>
      <c r="R17" s="2" t="e">
        <f>#REF!*#REF!</f>
        <v>#REF!</v>
      </c>
    </row>
    <row r="18" spans="1:13" ht="12.75">
      <c r="A18" s="14"/>
      <c r="B18" s="15"/>
      <c r="C18" s="15"/>
      <c r="D18" s="15"/>
      <c r="E18" s="15"/>
      <c r="F18" s="136" t="s">
        <v>42</v>
      </c>
      <c r="G18" s="22"/>
      <c r="H18" s="22"/>
      <c r="I18" s="22"/>
      <c r="J18" s="137">
        <f>J16+J17</f>
        <v>11083.776000000002</v>
      </c>
      <c r="L18" s="2"/>
      <c r="M18" s="2"/>
    </row>
    <row r="19" spans="1:15" ht="12.75">
      <c r="A19" s="14"/>
      <c r="B19" s="15"/>
      <c r="C19" s="15"/>
      <c r="D19" s="15"/>
      <c r="E19" s="15"/>
      <c r="F19" s="160" t="s">
        <v>44</v>
      </c>
      <c r="G19" s="161"/>
      <c r="H19" s="161"/>
      <c r="I19" s="161"/>
      <c r="J19" s="162">
        <v>916</v>
      </c>
      <c r="L19" s="2"/>
      <c r="M19" s="2"/>
      <c r="O19" s="2">
        <f>(J16*0.09)*1.23</f>
        <v>997.53984</v>
      </c>
    </row>
    <row r="20" spans="1:17" ht="15.75" thickBot="1">
      <c r="A20" s="15"/>
      <c r="B20" s="15"/>
      <c r="C20" s="15"/>
      <c r="D20" s="15"/>
      <c r="E20" s="15"/>
      <c r="F20" s="138" t="s">
        <v>45</v>
      </c>
      <c r="G20" s="139"/>
      <c r="H20" s="139"/>
      <c r="I20" s="139"/>
      <c r="J20" s="140">
        <f>J18+J19</f>
        <v>11999.776000000002</v>
      </c>
      <c r="Q20" s="2">
        <v>5</v>
      </c>
    </row>
    <row r="21" spans="1:10" ht="15">
      <c r="A21" s="15"/>
      <c r="B21" s="15"/>
      <c r="C21" s="15"/>
      <c r="D21" s="15"/>
      <c r="E21" s="15"/>
      <c r="F21" s="122"/>
      <c r="G21" s="123"/>
      <c r="H21" s="123"/>
      <c r="I21" s="123"/>
      <c r="J21" s="124"/>
    </row>
    <row r="22" spans="1:10" ht="15">
      <c r="A22" s="15"/>
      <c r="B22" s="15"/>
      <c r="C22" s="15"/>
      <c r="D22" s="15"/>
      <c r="E22" s="15"/>
      <c r="F22" s="122"/>
      <c r="G22" s="123"/>
      <c r="H22" s="123"/>
      <c r="I22" s="123"/>
      <c r="J22" s="124"/>
    </row>
    <row r="23" spans="1:17" ht="15">
      <c r="A23" s="15"/>
      <c r="B23" s="15"/>
      <c r="C23" s="15"/>
      <c r="D23" s="15"/>
      <c r="E23" s="15"/>
      <c r="F23" s="15"/>
      <c r="G23" s="17"/>
      <c r="H23" s="19"/>
      <c r="I23" s="20"/>
      <c r="J23" s="17"/>
      <c r="K23" s="2"/>
      <c r="L23" s="2"/>
      <c r="M23" s="2"/>
      <c r="Q23" s="2" t="e">
        <f>#REF!*Q20</f>
        <v>#REF!</v>
      </c>
    </row>
    <row r="24" spans="1:13" ht="15">
      <c r="A24" s="15"/>
      <c r="B24" s="15"/>
      <c r="C24" s="15"/>
      <c r="D24" s="15"/>
      <c r="E24" s="15"/>
      <c r="F24" s="15"/>
      <c r="G24" s="17"/>
      <c r="H24" s="19"/>
      <c r="I24" s="20"/>
      <c r="J24" s="17"/>
      <c r="K24" s="2"/>
      <c r="L24" s="2"/>
      <c r="M24" s="2"/>
    </row>
    <row r="25" spans="1:13" ht="15.75" customHeight="1">
      <c r="A25" s="15"/>
      <c r="B25" s="3"/>
      <c r="C25" s="144"/>
      <c r="D25" s="144"/>
      <c r="E25" s="144"/>
      <c r="F25" s="144"/>
      <c r="G25" s="145" t="s">
        <v>16</v>
      </c>
      <c r="H25" s="145"/>
      <c r="I25" s="145"/>
      <c r="J25" s="17"/>
      <c r="K25" s="2"/>
      <c r="L25" s="2"/>
      <c r="M25" s="2"/>
    </row>
    <row r="26" spans="1:13" ht="15.75" customHeight="1">
      <c r="A26" s="15"/>
      <c r="B26" s="3"/>
      <c r="C26" s="121"/>
      <c r="D26" s="121"/>
      <c r="E26" s="121"/>
      <c r="F26" s="121"/>
      <c r="G26" s="145" t="s">
        <v>28</v>
      </c>
      <c r="H26" s="145"/>
      <c r="I26" s="145"/>
      <c r="J26" s="17"/>
      <c r="K26" s="2"/>
      <c r="L26" s="2"/>
      <c r="M26" s="2"/>
    </row>
    <row r="27" spans="1:13" ht="12.75">
      <c r="A27" s="15"/>
      <c r="B27" s="82"/>
      <c r="C27" s="15"/>
      <c r="D27" s="15"/>
      <c r="E27" s="15"/>
      <c r="F27" s="6"/>
      <c r="G27" s="148"/>
      <c r="H27" s="148"/>
      <c r="I27" s="148"/>
      <c r="J27" s="17"/>
      <c r="K27" s="2"/>
      <c r="L27" s="2"/>
      <c r="M27" s="2"/>
    </row>
    <row r="28" spans="1:13" ht="15">
      <c r="A28" s="15"/>
      <c r="B28" s="3"/>
      <c r="C28" s="15"/>
      <c r="D28" s="15"/>
      <c r="E28" s="15"/>
      <c r="F28" s="15"/>
      <c r="G28" s="17"/>
      <c r="H28" s="19"/>
      <c r="I28" s="20"/>
      <c r="J28" s="17"/>
      <c r="K28" s="2"/>
      <c r="L28" s="2"/>
      <c r="M28" s="2"/>
    </row>
    <row r="29" spans="1:18" ht="41.25" customHeight="1">
      <c r="A29" s="15"/>
      <c r="B29" s="82" t="s">
        <v>35</v>
      </c>
      <c r="C29" s="6"/>
      <c r="D29" s="6"/>
      <c r="E29" s="6"/>
      <c r="F29" s="6"/>
      <c r="G29" s="148" t="s">
        <v>36</v>
      </c>
      <c r="H29" s="148"/>
      <c r="I29" s="148"/>
      <c r="J29" s="17"/>
      <c r="K29" s="2"/>
      <c r="L29" s="2"/>
      <c r="M29" s="2"/>
      <c r="O29" s="2">
        <v>0.65</v>
      </c>
      <c r="P29" s="2">
        <v>1.95</v>
      </c>
      <c r="Q29" s="2">
        <v>1.62</v>
      </c>
      <c r="R29" s="2">
        <v>2.35</v>
      </c>
    </row>
    <row r="30" spans="1:18" ht="15">
      <c r="A30" s="15"/>
      <c r="B30" s="3"/>
      <c r="C30" s="15"/>
      <c r="D30" s="15"/>
      <c r="E30" s="15"/>
      <c r="F30" s="15"/>
      <c r="G30" s="17"/>
      <c r="H30" s="19"/>
      <c r="I30" s="20"/>
      <c r="J30" s="17"/>
      <c r="K30" s="2"/>
      <c r="L30" s="2"/>
      <c r="M30" s="2"/>
      <c r="O30" s="2">
        <v>1.15</v>
      </c>
      <c r="P30" s="2">
        <v>2.4</v>
      </c>
      <c r="Q30" s="2">
        <v>1.62</v>
      </c>
      <c r="R30" s="2">
        <v>1.9</v>
      </c>
    </row>
    <row r="31" spans="1:18" ht="15">
      <c r="A31" s="15"/>
      <c r="C31" s="15"/>
      <c r="D31" s="15"/>
      <c r="E31" s="15"/>
      <c r="F31" s="15"/>
      <c r="G31" s="17"/>
      <c r="H31" s="19"/>
      <c r="I31" s="20"/>
      <c r="J31" s="17"/>
      <c r="K31" s="2"/>
      <c r="L31" s="2"/>
      <c r="M31" s="2"/>
      <c r="O31" s="2">
        <v>0.92</v>
      </c>
      <c r="P31" s="2">
        <f>SUM(P29:P30)</f>
        <v>4.35</v>
      </c>
      <c r="Q31" s="2">
        <v>0.94</v>
      </c>
      <c r="R31" s="2">
        <v>1.62</v>
      </c>
    </row>
    <row r="32" spans="1:18" ht="15">
      <c r="A32" s="130" t="s">
        <v>43</v>
      </c>
      <c r="B32" s="3"/>
      <c r="C32" s="15"/>
      <c r="D32" s="15"/>
      <c r="E32" s="15"/>
      <c r="F32" s="15"/>
      <c r="G32" s="17"/>
      <c r="H32" s="19"/>
      <c r="I32" s="20"/>
      <c r="J32" s="17"/>
      <c r="K32" s="2"/>
      <c r="L32" s="2"/>
      <c r="M32" s="2"/>
      <c r="O32" s="2">
        <v>0.8</v>
      </c>
      <c r="P32" s="7">
        <f>P31*0.88</f>
        <v>3.828</v>
      </c>
      <c r="Q32" s="2">
        <f>SUM(Q29:Q31)</f>
        <v>4.18</v>
      </c>
      <c r="R32" s="2">
        <v>1.62</v>
      </c>
    </row>
    <row r="33" spans="1:18" ht="12.75">
      <c r="A33" s="2"/>
      <c r="B33" s="3"/>
      <c r="H33" s="8"/>
      <c r="J33" s="8"/>
      <c r="K33" s="8"/>
      <c r="L33" s="8"/>
      <c r="M33" s="8"/>
      <c r="N33" s="8"/>
      <c r="O33" s="8">
        <f>SUM(O29:O32)</f>
        <v>3.5199999999999996</v>
      </c>
      <c r="Q33" s="7">
        <f>Q32*0.78</f>
        <v>3.2603999999999997</v>
      </c>
      <c r="R33" s="2">
        <v>0.94</v>
      </c>
    </row>
    <row r="34" spans="1:18" ht="96.75" customHeight="1">
      <c r="A34" s="147" t="s">
        <v>12</v>
      </c>
      <c r="B34" s="147"/>
      <c r="C34" s="147"/>
      <c r="D34" s="147"/>
      <c r="E34" s="147"/>
      <c r="F34" s="147"/>
      <c r="G34" s="147"/>
      <c r="H34" s="147"/>
      <c r="I34" s="147"/>
      <c r="J34" s="147"/>
      <c r="K34" s="9" t="e">
        <f>#REF!*#REF!</f>
        <v>#REF!</v>
      </c>
      <c r="L34" s="10" t="e">
        <f>#REF!/M34-1</f>
        <v>#REF!</v>
      </c>
      <c r="M34" s="5">
        <v>56446</v>
      </c>
      <c r="O34" s="7">
        <f>O33*0.88</f>
        <v>3.0975999999999995</v>
      </c>
      <c r="Q34" s="2">
        <f>O34+P32+Q33</f>
        <v>10.186</v>
      </c>
      <c r="R34" s="2">
        <f>SUM(R29:R33)</f>
        <v>8.43</v>
      </c>
    </row>
    <row r="35" spans="1:12" ht="12.7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9"/>
      <c r="L35" s="10"/>
    </row>
    <row r="36" spans="8:13" ht="15">
      <c r="H36" s="2"/>
      <c r="K36" s="9" t="e">
        <f>SUM(K33:K34)</f>
        <v>#REF!</v>
      </c>
      <c r="M36" s="9">
        <v>65405</v>
      </c>
    </row>
    <row r="37" spans="1:6" ht="15">
      <c r="A37" s="2"/>
      <c r="B37" s="3"/>
      <c r="C37" s="3"/>
      <c r="F37" s="4"/>
    </row>
    <row r="38" spans="2:12" ht="15">
      <c r="B38" s="3"/>
      <c r="C38" s="3"/>
      <c r="F38" s="4"/>
      <c r="L38" s="10" t="e">
        <f>K36/M36-1</f>
        <v>#REF!</v>
      </c>
    </row>
    <row r="39" spans="2:3" ht="15">
      <c r="B39" s="3"/>
      <c r="C39" s="3"/>
    </row>
    <row r="40" spans="2:8" ht="15.75" customHeight="1">
      <c r="B40" s="3"/>
      <c r="C40" s="3"/>
      <c r="E40" s="146"/>
      <c r="F40" s="146"/>
      <c r="G40" s="146"/>
      <c r="H40" s="26"/>
    </row>
    <row r="41" spans="2:8" ht="15.75" customHeight="1">
      <c r="B41" s="3"/>
      <c r="C41" s="3"/>
      <c r="E41" s="146"/>
      <c r="F41" s="146"/>
      <c r="G41" s="146"/>
      <c r="H41" s="26"/>
    </row>
    <row r="42" spans="1:9" ht="15">
      <c r="A42" s="2"/>
      <c r="D42" s="2"/>
      <c r="E42" s="2"/>
      <c r="F42" s="2"/>
      <c r="G42" s="3"/>
      <c r="I42" s="3"/>
    </row>
    <row r="43" spans="11:13" ht="15">
      <c r="K43" s="2"/>
      <c r="L43" s="11">
        <v>0.52</v>
      </c>
      <c r="M43" s="12">
        <f>M36*L43-M36</f>
        <v>-31394.4</v>
      </c>
    </row>
  </sheetData>
  <sheetProtection/>
  <mergeCells count="9">
    <mergeCell ref="A8:J8"/>
    <mergeCell ref="C25:F25"/>
    <mergeCell ref="G25:I25"/>
    <mergeCell ref="E41:G41"/>
    <mergeCell ref="A34:J34"/>
    <mergeCell ref="E40:G40"/>
    <mergeCell ref="G26:I26"/>
    <mergeCell ref="G27:I27"/>
    <mergeCell ref="G29:I29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92"/>
  <sheetViews>
    <sheetView zoomScalePageLayoutView="0" workbookViewId="0" topLeftCell="A1">
      <selection activeCell="J22" sqref="J22"/>
    </sheetView>
  </sheetViews>
  <sheetFormatPr defaultColWidth="9.140625" defaultRowHeight="15"/>
  <cols>
    <col min="5" max="5" width="15.140625" style="0" customWidth="1"/>
    <col min="8" max="8" width="8.00390625" style="0" customWidth="1"/>
    <col min="9" max="9" width="5.8515625" style="0" customWidth="1"/>
    <col min="10" max="10" width="6.7109375" style="0" customWidth="1"/>
    <col min="13" max="13" width="12.28125" style="0" customWidth="1"/>
  </cols>
  <sheetData>
    <row r="2" ht="15.75" thickBot="1"/>
    <row r="3" spans="1:13" ht="15.75" thickBot="1">
      <c r="A3" s="149" t="s">
        <v>17</v>
      </c>
      <c r="B3" s="149"/>
      <c r="C3" s="149"/>
      <c r="D3" s="149"/>
      <c r="E3" s="149" t="s">
        <v>20</v>
      </c>
      <c r="F3" s="149"/>
      <c r="G3" s="149"/>
      <c r="H3" s="151" t="s">
        <v>22</v>
      </c>
      <c r="I3" s="151"/>
      <c r="J3" s="151"/>
      <c r="K3" s="151"/>
      <c r="L3" s="108"/>
      <c r="M3" s="108"/>
    </row>
    <row r="4" spans="1:13" ht="15">
      <c r="A4" s="31"/>
      <c r="B4" s="32">
        <v>5.7</v>
      </c>
      <c r="C4" s="32">
        <v>7.5</v>
      </c>
      <c r="D4" s="33">
        <f aca="true" t="shared" si="0" ref="D4:D9">B4*C4</f>
        <v>42.75</v>
      </c>
      <c r="E4" s="31">
        <v>5.7</v>
      </c>
      <c r="F4" s="32">
        <v>7.5</v>
      </c>
      <c r="G4" s="87">
        <v>42.75</v>
      </c>
      <c r="H4" s="31">
        <v>3.7</v>
      </c>
      <c r="I4" s="44">
        <v>1.1</v>
      </c>
      <c r="J4" s="32">
        <v>2.9</v>
      </c>
      <c r="K4" s="39">
        <f>H4*I4*J4</f>
        <v>11.803</v>
      </c>
      <c r="L4" s="77"/>
      <c r="M4" s="78"/>
    </row>
    <row r="5" spans="1:13" ht="15">
      <c r="A5" s="34"/>
      <c r="B5" s="28">
        <v>3.5</v>
      </c>
      <c r="C5" s="28">
        <v>7.5</v>
      </c>
      <c r="D5" s="35">
        <f t="shared" si="0"/>
        <v>26.25</v>
      </c>
      <c r="E5" s="34">
        <v>3.5</v>
      </c>
      <c r="F5" s="28">
        <v>7.5</v>
      </c>
      <c r="G5" s="86">
        <v>26.25</v>
      </c>
      <c r="H5" s="34">
        <v>3.7</v>
      </c>
      <c r="I5" s="29">
        <v>1.1</v>
      </c>
      <c r="J5" s="28">
        <v>1.7</v>
      </c>
      <c r="K5" s="38">
        <f aca="true" t="shared" si="1" ref="K5:K13">H5*I5*J5</f>
        <v>6.9190000000000005</v>
      </c>
      <c r="L5" s="77"/>
      <c r="M5" s="78"/>
    </row>
    <row r="6" spans="1:13" ht="15">
      <c r="A6" s="34"/>
      <c r="B6" s="28">
        <v>5.3</v>
      </c>
      <c r="C6" s="28">
        <v>7.5</v>
      </c>
      <c r="D6" s="35">
        <f t="shared" si="0"/>
        <v>39.75</v>
      </c>
      <c r="E6" s="34">
        <v>5.3</v>
      </c>
      <c r="F6" s="28">
        <v>7.5</v>
      </c>
      <c r="G6" s="86">
        <v>39.75</v>
      </c>
      <c r="H6" s="34">
        <v>3.7</v>
      </c>
      <c r="I6" s="29">
        <v>1.4</v>
      </c>
      <c r="J6" s="28">
        <v>1.5</v>
      </c>
      <c r="K6" s="38">
        <f t="shared" si="1"/>
        <v>7.77</v>
      </c>
      <c r="L6" s="77"/>
      <c r="M6" s="78"/>
    </row>
    <row r="7" spans="1:13" ht="15">
      <c r="A7" s="34"/>
      <c r="B7" s="28">
        <v>7.6</v>
      </c>
      <c r="C7" s="28">
        <v>1.5</v>
      </c>
      <c r="D7" s="35">
        <f t="shared" si="0"/>
        <v>11.399999999999999</v>
      </c>
      <c r="E7" s="34">
        <v>7.6</v>
      </c>
      <c r="F7" s="28">
        <v>1.5</v>
      </c>
      <c r="G7" s="86">
        <v>11.4</v>
      </c>
      <c r="H7" s="34">
        <v>3.7</v>
      </c>
      <c r="I7" s="111">
        <v>1.4</v>
      </c>
      <c r="J7" s="28">
        <v>1.5</v>
      </c>
      <c r="K7" s="38">
        <f t="shared" si="1"/>
        <v>7.77</v>
      </c>
      <c r="L7" s="77"/>
      <c r="M7" s="78"/>
    </row>
    <row r="8" spans="1:13" ht="15">
      <c r="A8" s="34"/>
      <c r="B8" s="28">
        <v>4.5</v>
      </c>
      <c r="C8" s="28">
        <v>1.2</v>
      </c>
      <c r="D8" s="35">
        <f t="shared" si="0"/>
        <v>5.3999999999999995</v>
      </c>
      <c r="E8" s="34">
        <v>4.5</v>
      </c>
      <c r="F8" s="28">
        <v>1.2</v>
      </c>
      <c r="G8" s="86">
        <v>5.4</v>
      </c>
      <c r="H8" s="34">
        <v>3.7</v>
      </c>
      <c r="I8" s="111">
        <v>1.4</v>
      </c>
      <c r="J8" s="28">
        <v>1.5</v>
      </c>
      <c r="K8" s="38">
        <f t="shared" si="1"/>
        <v>7.77</v>
      </c>
      <c r="L8" s="77"/>
      <c r="M8" s="78"/>
    </row>
    <row r="9" spans="1:13" ht="15">
      <c r="A9" s="79"/>
      <c r="B9" s="80">
        <v>2</v>
      </c>
      <c r="C9" s="80">
        <v>1</v>
      </c>
      <c r="D9" s="104">
        <f t="shared" si="0"/>
        <v>2</v>
      </c>
      <c r="E9" s="79">
        <v>2</v>
      </c>
      <c r="F9" s="80">
        <v>1</v>
      </c>
      <c r="G9" s="109">
        <v>2</v>
      </c>
      <c r="H9" s="34">
        <v>3.7</v>
      </c>
      <c r="I9" s="111">
        <v>1.4</v>
      </c>
      <c r="J9" s="28">
        <v>1.5</v>
      </c>
      <c r="K9" s="38">
        <f t="shared" si="1"/>
        <v>7.77</v>
      </c>
      <c r="L9" s="77"/>
      <c r="M9" s="78"/>
    </row>
    <row r="10" spans="1:13" ht="15">
      <c r="A10" s="107" t="s">
        <v>18</v>
      </c>
      <c r="B10" s="42">
        <v>1</v>
      </c>
      <c r="C10" s="42">
        <v>2.9</v>
      </c>
      <c r="D10" s="105">
        <f>-(B10*C10)</f>
        <v>-2.9</v>
      </c>
      <c r="E10" s="107">
        <v>1</v>
      </c>
      <c r="F10" s="42">
        <v>2.9</v>
      </c>
      <c r="G10" s="110">
        <v>-2.9</v>
      </c>
      <c r="H10" s="34">
        <v>3.7</v>
      </c>
      <c r="I10" s="111">
        <v>1.3</v>
      </c>
      <c r="J10" s="28">
        <v>1.9</v>
      </c>
      <c r="K10" s="38">
        <f t="shared" si="1"/>
        <v>9.139000000000001</v>
      </c>
      <c r="L10" s="77"/>
      <c r="M10" s="78"/>
    </row>
    <row r="11" spans="1:13" ht="15">
      <c r="A11" s="34"/>
      <c r="B11" s="28">
        <v>1.1</v>
      </c>
      <c r="C11" s="28">
        <v>1.7</v>
      </c>
      <c r="D11" s="35">
        <f>-(B11*C11)</f>
        <v>-1.87</v>
      </c>
      <c r="E11" s="34">
        <v>1.1</v>
      </c>
      <c r="F11" s="28">
        <v>1.7</v>
      </c>
      <c r="G11" s="86">
        <v>-1.87</v>
      </c>
      <c r="H11" s="34">
        <v>3.7</v>
      </c>
      <c r="I11" s="111">
        <v>1.4</v>
      </c>
      <c r="J11" s="28">
        <v>2.8</v>
      </c>
      <c r="K11" s="38">
        <f t="shared" si="1"/>
        <v>14.503999999999998</v>
      </c>
      <c r="L11" s="77"/>
      <c r="M11" s="78"/>
    </row>
    <row r="12" spans="1:13" ht="15.75" thickBot="1">
      <c r="A12" s="79"/>
      <c r="B12" s="80">
        <v>1.4</v>
      </c>
      <c r="C12" s="80">
        <v>2.8</v>
      </c>
      <c r="D12" s="106">
        <f>-(B12*C12)</f>
        <v>-3.9199999999999995</v>
      </c>
      <c r="E12" s="79">
        <v>1.4</v>
      </c>
      <c r="F12" s="80">
        <v>2.8</v>
      </c>
      <c r="G12" s="114">
        <v>-3.92</v>
      </c>
      <c r="H12" s="34">
        <v>3.7</v>
      </c>
      <c r="I12" s="111">
        <v>1.4</v>
      </c>
      <c r="J12" s="28">
        <v>2.8</v>
      </c>
      <c r="K12" s="38">
        <f t="shared" si="1"/>
        <v>14.503999999999998</v>
      </c>
      <c r="L12" s="77"/>
      <c r="M12" s="78"/>
    </row>
    <row r="13" spans="1:13" ht="15.75" thickBot="1">
      <c r="A13" s="107"/>
      <c r="B13" s="42"/>
      <c r="C13" s="110"/>
      <c r="D13" s="117">
        <f>SUM(D4:D12)</f>
        <v>118.86</v>
      </c>
      <c r="E13" s="107"/>
      <c r="F13" s="110"/>
      <c r="G13" s="113">
        <f>D13</f>
        <v>118.86</v>
      </c>
      <c r="H13" s="36">
        <v>3.7</v>
      </c>
      <c r="I13" s="112">
        <v>1.5</v>
      </c>
      <c r="J13" s="30">
        <v>2.8</v>
      </c>
      <c r="K13" s="40">
        <f t="shared" si="1"/>
        <v>15.540000000000001</v>
      </c>
      <c r="L13" s="77"/>
      <c r="M13" s="78"/>
    </row>
    <row r="14" spans="1:13" ht="15.75" thickBot="1">
      <c r="A14" s="34"/>
      <c r="B14" s="28"/>
      <c r="C14" s="28"/>
      <c r="D14" s="105"/>
      <c r="E14" s="78"/>
      <c r="F14" s="77"/>
      <c r="G14" s="77"/>
      <c r="H14" s="77"/>
      <c r="I14" s="95"/>
      <c r="J14" s="78"/>
      <c r="K14" s="113">
        <f>SUM(K4:K13)</f>
        <v>103.48899999999999</v>
      </c>
      <c r="L14" s="78"/>
      <c r="M14" s="96"/>
    </row>
    <row r="15" spans="1:13" ht="15.75" thickBot="1">
      <c r="A15" s="34"/>
      <c r="B15" s="28"/>
      <c r="C15" s="28"/>
      <c r="D15" s="35"/>
      <c r="E15" s="78"/>
      <c r="F15" s="77"/>
      <c r="G15" s="77"/>
      <c r="H15" s="77"/>
      <c r="I15" s="78"/>
      <c r="J15" s="78"/>
      <c r="K15" s="78"/>
      <c r="L15" s="78"/>
      <c r="M15" s="78"/>
    </row>
    <row r="16" spans="1:13" ht="15.75" thickBot="1">
      <c r="A16" s="158" t="s">
        <v>19</v>
      </c>
      <c r="B16" s="159"/>
      <c r="C16" s="159"/>
      <c r="D16" s="159"/>
      <c r="E16" s="150" t="s">
        <v>21</v>
      </c>
      <c r="F16" s="150"/>
      <c r="G16" s="150"/>
      <c r="H16" s="150" t="s">
        <v>23</v>
      </c>
      <c r="I16" s="150"/>
      <c r="J16" s="150"/>
      <c r="K16" s="150"/>
      <c r="L16" s="108"/>
      <c r="M16" s="108"/>
    </row>
    <row r="17" spans="1:13" ht="15.75" thickBot="1">
      <c r="A17" s="34"/>
      <c r="B17" s="28">
        <v>14.5</v>
      </c>
      <c r="C17" s="28">
        <v>4.2</v>
      </c>
      <c r="D17" s="35">
        <f>B17*C17</f>
        <v>60.900000000000006</v>
      </c>
      <c r="E17" s="31">
        <v>14.5</v>
      </c>
      <c r="F17" s="32">
        <v>7.5</v>
      </c>
      <c r="G17" s="39">
        <f>E17*F17</f>
        <v>108.75</v>
      </c>
      <c r="H17" s="31">
        <v>6.9</v>
      </c>
      <c r="I17" s="32">
        <v>1</v>
      </c>
      <c r="J17" s="39">
        <f>H17*I17</f>
        <v>6.9</v>
      </c>
      <c r="K17" s="31"/>
      <c r="L17" s="78"/>
      <c r="M17" s="96"/>
    </row>
    <row r="18" spans="1:13" ht="15.75" thickBot="1">
      <c r="A18" s="34"/>
      <c r="B18" s="28">
        <v>0.5</v>
      </c>
      <c r="C18" s="28">
        <v>2.3</v>
      </c>
      <c r="D18" s="35">
        <f>B18*C18</f>
        <v>1.15</v>
      </c>
      <c r="E18" s="34">
        <v>0.5</v>
      </c>
      <c r="F18" s="28">
        <v>2.3</v>
      </c>
      <c r="G18" s="35">
        <v>1.15</v>
      </c>
      <c r="H18" s="34">
        <v>5</v>
      </c>
      <c r="I18" s="28">
        <v>1</v>
      </c>
      <c r="J18" s="39">
        <f>H18*I18</f>
        <v>5</v>
      </c>
      <c r="K18" s="34"/>
      <c r="L18" s="78"/>
      <c r="M18" s="96"/>
    </row>
    <row r="19" spans="1:13" ht="15.75" thickBot="1">
      <c r="A19" s="34"/>
      <c r="B19" s="28">
        <v>0.8</v>
      </c>
      <c r="C19" s="28">
        <v>3.6</v>
      </c>
      <c r="D19" s="35">
        <f>B19*C19</f>
        <v>2.8800000000000003</v>
      </c>
      <c r="E19" s="34">
        <v>0.8</v>
      </c>
      <c r="F19" s="28">
        <v>3.6</v>
      </c>
      <c r="G19" s="35">
        <v>2.88</v>
      </c>
      <c r="H19" s="34">
        <v>3.3</v>
      </c>
      <c r="I19" s="28">
        <v>1</v>
      </c>
      <c r="J19" s="39">
        <f>H19*I19</f>
        <v>3.3</v>
      </c>
      <c r="K19" s="34"/>
      <c r="L19" s="78"/>
      <c r="M19" s="78"/>
    </row>
    <row r="20" spans="1:13" ht="15">
      <c r="A20" s="34" t="s">
        <v>18</v>
      </c>
      <c r="B20" s="28">
        <v>1.3</v>
      </c>
      <c r="C20" s="28">
        <v>1.9</v>
      </c>
      <c r="D20" s="38">
        <f>-(B20*C20)</f>
        <v>-2.4699999999999998</v>
      </c>
      <c r="E20" s="34">
        <v>1.3</v>
      </c>
      <c r="F20" s="28">
        <v>1.9</v>
      </c>
      <c r="G20" s="38">
        <v>-2.47</v>
      </c>
      <c r="H20" s="34">
        <v>5.2</v>
      </c>
      <c r="I20" s="28">
        <v>1</v>
      </c>
      <c r="J20" s="39">
        <f>H20*I20</f>
        <v>5.2</v>
      </c>
      <c r="K20" s="34"/>
      <c r="L20" s="78"/>
      <c r="M20" s="78"/>
    </row>
    <row r="21" spans="1:13" ht="15">
      <c r="A21" s="34"/>
      <c r="B21" s="28">
        <v>1.4</v>
      </c>
      <c r="C21" s="28">
        <v>2.8</v>
      </c>
      <c r="D21" s="38">
        <f>-(B21*C21)</f>
        <v>-3.9199999999999995</v>
      </c>
      <c r="E21" s="34">
        <v>1.4</v>
      </c>
      <c r="F21" s="28">
        <v>2.8</v>
      </c>
      <c r="G21" s="38">
        <v>-3.92</v>
      </c>
      <c r="H21" s="34"/>
      <c r="I21" s="28"/>
      <c r="J21" s="38">
        <v>10</v>
      </c>
      <c r="K21" s="34"/>
      <c r="L21" s="118"/>
      <c r="M21" s="97"/>
    </row>
    <row r="22" spans="1:13" ht="15">
      <c r="A22" s="34"/>
      <c r="B22" s="28">
        <v>1.4</v>
      </c>
      <c r="C22" s="28">
        <v>2.8</v>
      </c>
      <c r="D22" s="38">
        <f>-(B22*C22)</f>
        <v>-3.9199999999999995</v>
      </c>
      <c r="E22" s="34">
        <v>1.4</v>
      </c>
      <c r="F22" s="28">
        <v>2.8</v>
      </c>
      <c r="G22" s="38">
        <v>-3.92</v>
      </c>
      <c r="H22" s="34"/>
      <c r="I22" s="28"/>
      <c r="J22" s="119">
        <f>SUM(J17:J21)</f>
        <v>30.4</v>
      </c>
      <c r="K22" s="34"/>
      <c r="L22" s="78"/>
      <c r="M22" s="78"/>
    </row>
    <row r="23" spans="1:13" ht="15">
      <c r="A23" s="34"/>
      <c r="B23" s="28">
        <v>1.5</v>
      </c>
      <c r="C23" s="28">
        <v>2.8</v>
      </c>
      <c r="D23" s="81">
        <f>-(B23*C23)</f>
        <v>-4.199999999999999</v>
      </c>
      <c r="E23" s="34">
        <v>1.5</v>
      </c>
      <c r="F23" s="28">
        <v>2.8</v>
      </c>
      <c r="G23" s="35">
        <v>-4.2</v>
      </c>
      <c r="H23" s="34"/>
      <c r="I23" s="28"/>
      <c r="J23" s="35"/>
      <c r="K23" s="34"/>
      <c r="L23" s="108"/>
      <c r="M23" s="108"/>
    </row>
    <row r="24" spans="1:13" ht="15.75" thickBot="1">
      <c r="A24" s="34"/>
      <c r="B24" s="28"/>
      <c r="C24" s="28"/>
      <c r="D24" s="115"/>
      <c r="E24" s="36"/>
      <c r="F24" s="30"/>
      <c r="G24" s="40">
        <v>8</v>
      </c>
      <c r="H24" s="36"/>
      <c r="I24" s="30"/>
      <c r="J24" s="40"/>
      <c r="K24" s="36"/>
      <c r="L24" s="93"/>
      <c r="M24" s="93"/>
    </row>
    <row r="25" spans="1:13" ht="15.75" thickBot="1">
      <c r="A25" s="34"/>
      <c r="B25" s="28"/>
      <c r="C25" s="28"/>
      <c r="D25" s="103">
        <f>SUM(D17:D23)</f>
        <v>50.42</v>
      </c>
      <c r="E25" s="78"/>
      <c r="F25" s="77"/>
      <c r="G25" s="116">
        <f>SUM(G17:G24)</f>
        <v>106.27</v>
      </c>
      <c r="H25" s="78"/>
      <c r="I25" s="78"/>
      <c r="J25" s="78"/>
      <c r="K25" s="78"/>
      <c r="L25" s="78"/>
      <c r="M25" s="78"/>
    </row>
    <row r="26" spans="1:13" ht="15">
      <c r="A26" s="34"/>
      <c r="B26" s="28"/>
      <c r="C26" s="28"/>
      <c r="D26" s="35"/>
      <c r="E26" s="78"/>
      <c r="F26" s="77"/>
      <c r="G26" s="77"/>
      <c r="H26" s="78"/>
      <c r="I26" s="78"/>
      <c r="J26" s="78"/>
      <c r="K26" s="78"/>
      <c r="L26" s="78"/>
      <c r="M26" s="78"/>
    </row>
    <row r="27" spans="1:13" ht="15">
      <c r="A27" s="34"/>
      <c r="B27" s="28"/>
      <c r="C27" s="28"/>
      <c r="D27" s="35"/>
      <c r="E27" s="78"/>
      <c r="F27" s="77"/>
      <c r="G27" s="77"/>
      <c r="H27" s="78"/>
      <c r="I27" s="78"/>
      <c r="J27" s="78"/>
      <c r="K27" s="78"/>
      <c r="L27" s="78"/>
      <c r="M27" s="78"/>
    </row>
    <row r="28" spans="1:13" ht="15">
      <c r="A28" s="34"/>
      <c r="B28" s="28"/>
      <c r="C28" s="28"/>
      <c r="D28" s="35"/>
      <c r="E28" s="78"/>
      <c r="F28" s="77"/>
      <c r="G28" s="77"/>
      <c r="H28" s="78"/>
      <c r="I28" s="78"/>
      <c r="J28" s="78"/>
      <c r="K28" s="78"/>
      <c r="L28" s="78"/>
      <c r="M28" s="78"/>
    </row>
    <row r="29" spans="1:13" ht="15">
      <c r="A29" s="34"/>
      <c r="B29" s="28"/>
      <c r="C29" s="28"/>
      <c r="D29" s="35"/>
      <c r="E29" s="78"/>
      <c r="F29" s="78"/>
      <c r="G29" s="77"/>
      <c r="H29" s="78"/>
      <c r="I29" s="78"/>
      <c r="J29" s="78"/>
      <c r="K29" s="78"/>
      <c r="L29" s="78"/>
      <c r="M29" s="78"/>
    </row>
    <row r="30" spans="1:13" ht="15">
      <c r="A30" s="34"/>
      <c r="B30" s="28"/>
      <c r="C30" s="28"/>
      <c r="D30" s="38"/>
      <c r="E30" s="78"/>
      <c r="F30" s="78"/>
      <c r="G30" s="77"/>
      <c r="H30" s="78"/>
      <c r="I30" s="78"/>
      <c r="J30" s="78"/>
      <c r="K30" s="78"/>
      <c r="L30" s="78"/>
      <c r="M30" s="78"/>
    </row>
    <row r="31" spans="1:13" ht="15">
      <c r="A31" s="34"/>
      <c r="B31" s="28"/>
      <c r="C31" s="28"/>
      <c r="D31" s="35"/>
      <c r="E31" s="78"/>
      <c r="F31" s="78"/>
      <c r="G31" s="77"/>
      <c r="H31" s="78"/>
      <c r="I31" s="78"/>
      <c r="J31" s="78"/>
      <c r="K31" s="78"/>
      <c r="L31" s="78"/>
      <c r="M31" s="96"/>
    </row>
    <row r="32" spans="1:13" ht="15">
      <c r="A32" s="34"/>
      <c r="B32" s="28"/>
      <c r="C32" s="28"/>
      <c r="D32" s="35"/>
      <c r="E32" s="78"/>
      <c r="F32" s="78"/>
      <c r="G32" s="77"/>
      <c r="H32" s="78"/>
      <c r="I32" s="78"/>
      <c r="J32" s="78"/>
      <c r="K32" s="78"/>
      <c r="L32" s="78"/>
      <c r="M32" s="78"/>
    </row>
    <row r="33" spans="1:13" ht="15.75" thickBot="1">
      <c r="A33" s="36"/>
      <c r="B33" s="30"/>
      <c r="C33" s="30"/>
      <c r="D33" s="37"/>
      <c r="E33" s="78"/>
      <c r="F33" s="78"/>
      <c r="G33" s="77"/>
      <c r="H33" s="78"/>
      <c r="I33" s="78"/>
      <c r="J33" s="78"/>
      <c r="K33" s="78"/>
      <c r="L33" s="78"/>
      <c r="M33" s="78"/>
    </row>
    <row r="34" spans="1:13" ht="15.75" thickBot="1">
      <c r="A34" s="27"/>
      <c r="B34" s="27"/>
      <c r="C34" s="41"/>
      <c r="E34" s="78"/>
      <c r="F34" s="78"/>
      <c r="G34" s="77"/>
      <c r="H34" s="78"/>
      <c r="I34" s="78"/>
      <c r="J34" s="78"/>
      <c r="K34" s="78"/>
      <c r="L34" s="78"/>
      <c r="M34" s="78"/>
    </row>
    <row r="35" spans="1:13" ht="15.75" thickBot="1">
      <c r="A35" s="27"/>
      <c r="B35" s="27"/>
      <c r="C35" s="27"/>
      <c r="E35" s="78"/>
      <c r="F35" s="78"/>
      <c r="G35" s="77"/>
      <c r="H35" s="78"/>
      <c r="I35" s="78"/>
      <c r="J35" s="78"/>
      <c r="K35" s="78"/>
      <c r="L35" s="78"/>
      <c r="M35" s="78"/>
    </row>
    <row r="36" spans="1:13" ht="15.75" thickBot="1">
      <c r="A36" s="154"/>
      <c r="B36" s="155"/>
      <c r="C36" s="155"/>
      <c r="D36" s="155"/>
      <c r="E36" s="78"/>
      <c r="F36" s="78"/>
      <c r="G36" s="78"/>
      <c r="H36" s="78"/>
      <c r="I36" s="78"/>
      <c r="J36" s="78"/>
      <c r="K36" s="78"/>
      <c r="L36" s="78"/>
      <c r="M36" s="78"/>
    </row>
    <row r="37" spans="1:13" ht="15">
      <c r="A37" s="31"/>
      <c r="B37" s="32"/>
      <c r="C37" s="32"/>
      <c r="D37" s="87"/>
      <c r="E37" s="78"/>
      <c r="F37" s="78"/>
      <c r="G37" s="78"/>
      <c r="H37" s="78"/>
      <c r="I37" s="78"/>
      <c r="J37" s="150"/>
      <c r="K37" s="150"/>
      <c r="L37" s="150"/>
      <c r="M37" s="78"/>
    </row>
    <row r="38" spans="1:13" ht="15.75" thickBot="1">
      <c r="A38" s="36"/>
      <c r="B38" s="30"/>
      <c r="C38" s="30"/>
      <c r="D38" s="88"/>
      <c r="E38" s="78"/>
      <c r="F38" s="78"/>
      <c r="G38" s="77"/>
      <c r="H38" s="78"/>
      <c r="I38" s="78"/>
      <c r="J38" s="77"/>
      <c r="K38" s="77"/>
      <c r="L38" s="77"/>
      <c r="M38" s="78"/>
    </row>
    <row r="39" spans="1:13" ht="15.75" thickBot="1">
      <c r="A39" s="27"/>
      <c r="B39" s="27"/>
      <c r="C39" s="27"/>
      <c r="D39" s="89"/>
      <c r="E39" s="78"/>
      <c r="F39" s="78"/>
      <c r="G39" s="77"/>
      <c r="H39" s="78"/>
      <c r="I39" s="78"/>
      <c r="J39" s="77"/>
      <c r="K39" s="77"/>
      <c r="L39" s="98"/>
      <c r="M39" s="78"/>
    </row>
    <row r="40" spans="1:13" ht="15.75" thickBot="1">
      <c r="A40" s="27"/>
      <c r="B40" s="27"/>
      <c r="C40" s="27"/>
      <c r="E40" s="78"/>
      <c r="F40" s="78"/>
      <c r="G40" s="77"/>
      <c r="H40" s="78"/>
      <c r="I40" s="78"/>
      <c r="J40" s="78"/>
      <c r="K40" s="78"/>
      <c r="L40" s="78"/>
      <c r="M40" s="78"/>
    </row>
    <row r="41" spans="1:13" ht="15.75" thickBot="1">
      <c r="A41" s="156"/>
      <c r="B41" s="157"/>
      <c r="C41" s="157"/>
      <c r="D41" s="157"/>
      <c r="E41" s="78"/>
      <c r="F41" s="78"/>
      <c r="G41" s="78"/>
      <c r="H41" s="78"/>
      <c r="I41" s="77"/>
      <c r="J41" s="78"/>
      <c r="K41" s="78"/>
      <c r="L41" s="78"/>
      <c r="M41" s="78"/>
    </row>
    <row r="42" spans="1:13" ht="15.75" thickBot="1">
      <c r="A42" s="154"/>
      <c r="B42" s="155"/>
      <c r="C42" s="155"/>
      <c r="D42" s="155"/>
      <c r="E42" s="78"/>
      <c r="F42" s="78"/>
      <c r="G42" s="78"/>
      <c r="H42" s="78"/>
      <c r="I42" s="77"/>
      <c r="J42" s="150"/>
      <c r="K42" s="150"/>
      <c r="L42" s="150"/>
      <c r="M42" s="150"/>
    </row>
    <row r="43" spans="1:13" ht="15">
      <c r="A43" s="34"/>
      <c r="B43" s="28"/>
      <c r="C43" s="28"/>
      <c r="D43" s="43"/>
      <c r="E43" s="78"/>
      <c r="F43" s="78"/>
      <c r="G43" s="78"/>
      <c r="H43" s="78"/>
      <c r="I43" s="98"/>
      <c r="J43" s="77"/>
      <c r="K43" s="77"/>
      <c r="L43" s="77"/>
      <c r="M43" s="78"/>
    </row>
    <row r="44" spans="1:13" ht="15">
      <c r="A44" s="34"/>
      <c r="B44" s="28"/>
      <c r="C44" s="28"/>
      <c r="D44" s="43"/>
      <c r="E44" s="78"/>
      <c r="F44" s="78"/>
      <c r="G44" s="78"/>
      <c r="H44" s="78"/>
      <c r="I44" s="77"/>
      <c r="J44" s="77"/>
      <c r="K44" s="77"/>
      <c r="L44" s="77"/>
      <c r="M44" s="78"/>
    </row>
    <row r="45" spans="1:13" ht="15">
      <c r="A45" s="70"/>
      <c r="B45" s="71"/>
      <c r="C45" s="71"/>
      <c r="D45" s="90"/>
      <c r="E45" s="78"/>
      <c r="F45" s="78"/>
      <c r="G45" s="78"/>
      <c r="H45" s="78"/>
      <c r="I45" s="77"/>
      <c r="J45" s="77"/>
      <c r="K45" s="77"/>
      <c r="L45" s="77"/>
      <c r="M45" s="78"/>
    </row>
    <row r="46" spans="1:13" ht="15">
      <c r="A46" s="34"/>
      <c r="B46" s="28"/>
      <c r="C46" s="28"/>
      <c r="D46" s="86"/>
      <c r="E46" s="78"/>
      <c r="F46" s="78"/>
      <c r="G46" s="78"/>
      <c r="H46" s="94"/>
      <c r="I46" s="98"/>
      <c r="J46" s="77"/>
      <c r="K46" s="77"/>
      <c r="L46" s="77"/>
      <c r="M46" s="78"/>
    </row>
    <row r="47" spans="1:13" ht="15">
      <c r="A47" s="34"/>
      <c r="B47" s="28"/>
      <c r="C47" s="28"/>
      <c r="D47" s="86"/>
      <c r="E47" s="78"/>
      <c r="F47" s="78"/>
      <c r="G47" s="78"/>
      <c r="H47" s="78"/>
      <c r="I47" s="78"/>
      <c r="J47" s="77"/>
      <c r="K47" s="77"/>
      <c r="L47" s="77"/>
      <c r="M47" s="78"/>
    </row>
    <row r="48" spans="1:13" ht="15">
      <c r="A48" s="34"/>
      <c r="B48" s="28"/>
      <c r="C48" s="28"/>
      <c r="D48" s="86"/>
      <c r="E48" s="78"/>
      <c r="F48" s="78"/>
      <c r="G48" s="78"/>
      <c r="H48" s="78"/>
      <c r="I48" s="78"/>
      <c r="J48" s="77"/>
      <c r="K48" s="77"/>
      <c r="L48" s="77"/>
      <c r="M48" s="78"/>
    </row>
    <row r="49" spans="1:13" ht="15">
      <c r="A49" s="34"/>
      <c r="B49" s="28"/>
      <c r="C49" s="28"/>
      <c r="D49" s="91"/>
      <c r="E49" s="78"/>
      <c r="F49" s="78"/>
      <c r="G49" s="78"/>
      <c r="H49" s="78"/>
      <c r="I49" s="78"/>
      <c r="J49" s="77"/>
      <c r="K49" s="77"/>
      <c r="L49" s="77"/>
      <c r="M49" s="78"/>
    </row>
    <row r="50" spans="1:13" ht="15.75" thickBot="1">
      <c r="A50" s="34"/>
      <c r="B50" s="28"/>
      <c r="C50" s="28"/>
      <c r="D50" s="43"/>
      <c r="E50" s="78"/>
      <c r="F50" s="78"/>
      <c r="G50" s="78"/>
      <c r="H50" s="78"/>
      <c r="I50" s="98"/>
      <c r="J50" s="77"/>
      <c r="K50" s="77"/>
      <c r="L50" s="77"/>
      <c r="M50" s="78"/>
    </row>
    <row r="51" spans="1:13" ht="15.75" thickBot="1">
      <c r="A51" s="154"/>
      <c r="B51" s="155"/>
      <c r="C51" s="155"/>
      <c r="D51" s="155"/>
      <c r="E51" s="153"/>
      <c r="F51" s="153"/>
      <c r="G51" s="153"/>
      <c r="H51" s="153"/>
      <c r="I51" s="78"/>
      <c r="J51" s="77"/>
      <c r="K51" s="77"/>
      <c r="L51" s="77"/>
      <c r="M51" s="78"/>
    </row>
    <row r="52" spans="1:13" ht="15">
      <c r="A52" s="34"/>
      <c r="B52" s="28"/>
      <c r="C52" s="28"/>
      <c r="D52" s="43"/>
      <c r="E52" s="77"/>
      <c r="F52" s="77"/>
      <c r="G52" s="77"/>
      <c r="H52" s="99"/>
      <c r="I52" s="78"/>
      <c r="J52" s="77"/>
      <c r="K52" s="77"/>
      <c r="L52" s="77"/>
      <c r="M52" s="78"/>
    </row>
    <row r="53" spans="1:13" ht="15">
      <c r="A53" s="34"/>
      <c r="B53" s="28"/>
      <c r="C53" s="28"/>
      <c r="D53" s="43"/>
      <c r="E53" s="77"/>
      <c r="F53" s="77"/>
      <c r="G53" s="77"/>
      <c r="H53" s="78"/>
      <c r="I53" s="78"/>
      <c r="J53" s="77"/>
      <c r="K53" s="77"/>
      <c r="L53" s="77"/>
      <c r="M53" s="78"/>
    </row>
    <row r="54" spans="4:13" ht="15">
      <c r="D54" s="43"/>
      <c r="E54" s="77"/>
      <c r="F54" s="77"/>
      <c r="G54" s="77"/>
      <c r="H54" s="78"/>
      <c r="I54" s="78"/>
      <c r="J54" s="77"/>
      <c r="K54" s="77"/>
      <c r="L54" s="77"/>
      <c r="M54" s="78"/>
    </row>
    <row r="55" spans="1:13" ht="15">
      <c r="A55" s="34"/>
      <c r="B55" s="28"/>
      <c r="C55" s="28"/>
      <c r="D55" s="43"/>
      <c r="E55" s="77"/>
      <c r="F55" s="77"/>
      <c r="G55" s="77"/>
      <c r="H55" s="78"/>
      <c r="I55" s="78"/>
      <c r="J55" s="77"/>
      <c r="K55" s="77"/>
      <c r="L55" s="77"/>
      <c r="M55" s="78"/>
    </row>
    <row r="56" spans="1:13" ht="15">
      <c r="A56" s="34"/>
      <c r="B56" s="28"/>
      <c r="C56" s="28"/>
      <c r="D56" s="43"/>
      <c r="E56" s="77"/>
      <c r="F56" s="77"/>
      <c r="G56" s="77"/>
      <c r="H56" s="78"/>
      <c r="I56" s="78"/>
      <c r="J56" s="77"/>
      <c r="K56" s="77"/>
      <c r="L56" s="77"/>
      <c r="M56" s="78"/>
    </row>
    <row r="57" spans="1:13" ht="15">
      <c r="A57" s="34"/>
      <c r="B57" s="28"/>
      <c r="C57" s="28"/>
      <c r="D57" s="91"/>
      <c r="E57" s="78"/>
      <c r="F57" s="78"/>
      <c r="G57" s="78"/>
      <c r="H57" s="99"/>
      <c r="I57" s="78"/>
      <c r="J57" s="77"/>
      <c r="K57" s="77"/>
      <c r="L57" s="77"/>
      <c r="M57" s="78"/>
    </row>
    <row r="58" spans="1:13" ht="15.75" thickBot="1">
      <c r="A58" s="34"/>
      <c r="B58" s="28"/>
      <c r="C58" s="28"/>
      <c r="D58" s="43"/>
      <c r="E58" s="78"/>
      <c r="F58" s="78"/>
      <c r="G58" s="78"/>
      <c r="H58" s="78"/>
      <c r="I58" s="78"/>
      <c r="J58" s="77"/>
      <c r="K58" s="77"/>
      <c r="L58" s="77"/>
      <c r="M58" s="78"/>
    </row>
    <row r="59" spans="1:13" ht="15.75" thickBot="1">
      <c r="A59" s="154"/>
      <c r="B59" s="155"/>
      <c r="C59" s="155"/>
      <c r="D59" s="155"/>
      <c r="E59" s="153"/>
      <c r="F59" s="153"/>
      <c r="G59" s="153"/>
      <c r="H59" s="153"/>
      <c r="I59" s="78"/>
      <c r="J59" s="77"/>
      <c r="K59" s="77"/>
      <c r="L59" s="77"/>
      <c r="M59" s="78"/>
    </row>
    <row r="60" spans="1:13" ht="15.75" thickBot="1">
      <c r="A60" s="34"/>
      <c r="B60" s="28"/>
      <c r="C60" s="28"/>
      <c r="D60" s="86"/>
      <c r="E60" s="77"/>
      <c r="F60" s="77"/>
      <c r="G60" s="77"/>
      <c r="H60" s="99"/>
      <c r="I60" s="100"/>
      <c r="J60" s="77"/>
      <c r="K60" s="77"/>
      <c r="L60" s="77"/>
      <c r="M60" s="78"/>
    </row>
    <row r="61" spans="1:13" ht="15.75" thickBot="1">
      <c r="A61" s="154"/>
      <c r="B61" s="155"/>
      <c r="C61" s="155"/>
      <c r="D61" s="155"/>
      <c r="E61" s="77"/>
      <c r="F61" s="77"/>
      <c r="G61" s="77"/>
      <c r="H61" s="78"/>
      <c r="I61" s="78"/>
      <c r="J61" s="77"/>
      <c r="K61" s="77"/>
      <c r="L61" s="77"/>
      <c r="M61" s="78"/>
    </row>
    <row r="62" spans="1:13" ht="15">
      <c r="A62" s="34"/>
      <c r="B62" s="28"/>
      <c r="C62" s="28"/>
      <c r="D62" s="86"/>
      <c r="E62" s="77"/>
      <c r="F62" s="77"/>
      <c r="G62" s="77"/>
      <c r="H62" s="77"/>
      <c r="I62" s="78"/>
      <c r="J62" s="77"/>
      <c r="K62" s="77"/>
      <c r="L62" s="77"/>
      <c r="M62" s="78"/>
    </row>
    <row r="63" spans="1:13" ht="15">
      <c r="A63" s="34"/>
      <c r="B63" s="28"/>
      <c r="C63" s="28"/>
      <c r="D63" s="43"/>
      <c r="E63" s="77"/>
      <c r="F63" s="77"/>
      <c r="G63" s="77"/>
      <c r="H63" s="77"/>
      <c r="I63" s="78"/>
      <c r="J63" s="77"/>
      <c r="K63" s="77"/>
      <c r="L63" s="77"/>
      <c r="M63" s="78"/>
    </row>
    <row r="64" spans="1:13" ht="15">
      <c r="A64" s="34"/>
      <c r="B64" s="28"/>
      <c r="C64" s="28"/>
      <c r="D64" s="86"/>
      <c r="E64" s="77"/>
      <c r="F64" s="77"/>
      <c r="G64" s="77"/>
      <c r="H64" s="78"/>
      <c r="I64" s="78"/>
      <c r="J64" s="77"/>
      <c r="K64" s="77"/>
      <c r="L64" s="77"/>
      <c r="M64" s="77"/>
    </row>
    <row r="65" spans="5:13" ht="15.75" thickBot="1">
      <c r="E65" s="78"/>
      <c r="F65" s="78"/>
      <c r="G65" s="78"/>
      <c r="H65" s="78"/>
      <c r="I65" s="78"/>
      <c r="J65" s="77"/>
      <c r="K65" s="77"/>
      <c r="L65" s="77"/>
      <c r="M65" s="78"/>
    </row>
    <row r="66" spans="1:13" ht="15.75" thickBot="1">
      <c r="A66" s="154"/>
      <c r="B66" s="155"/>
      <c r="C66" s="155"/>
      <c r="D66" s="155"/>
      <c r="E66" s="153"/>
      <c r="F66" s="153"/>
      <c r="G66" s="153"/>
      <c r="H66" s="153"/>
      <c r="I66" s="78"/>
      <c r="J66" s="77"/>
      <c r="K66" s="77"/>
      <c r="L66" s="77"/>
      <c r="M66" s="78"/>
    </row>
    <row r="67" spans="1:13" ht="15.75" thickBot="1">
      <c r="A67" s="34"/>
      <c r="B67" s="28"/>
      <c r="C67" s="28"/>
      <c r="D67" s="43"/>
      <c r="E67" s="77"/>
      <c r="F67" s="77"/>
      <c r="G67" s="77"/>
      <c r="H67" s="99"/>
      <c r="I67" s="78"/>
      <c r="J67" s="77"/>
      <c r="K67" s="77"/>
      <c r="L67" s="77"/>
      <c r="M67" s="78"/>
    </row>
    <row r="68" spans="1:13" ht="15.75" thickBot="1">
      <c r="A68" s="154"/>
      <c r="B68" s="155"/>
      <c r="C68" s="155"/>
      <c r="D68" s="155"/>
      <c r="E68" s="77"/>
      <c r="F68" s="77"/>
      <c r="G68" s="77"/>
      <c r="H68" s="78"/>
      <c r="I68" s="78"/>
      <c r="J68" s="77"/>
      <c r="K68" s="77"/>
      <c r="L68" s="77"/>
      <c r="M68" s="78"/>
    </row>
    <row r="69" spans="1:13" ht="15">
      <c r="A69" s="34"/>
      <c r="B69" s="28"/>
      <c r="C69" s="28"/>
      <c r="D69" s="86"/>
      <c r="E69" s="77"/>
      <c r="F69" s="77"/>
      <c r="G69" s="77"/>
      <c r="H69" s="77"/>
      <c r="I69" s="78"/>
      <c r="J69" s="77"/>
      <c r="K69" s="77"/>
      <c r="L69" s="77"/>
      <c r="M69" s="78"/>
    </row>
    <row r="70" spans="1:13" ht="15">
      <c r="A70" s="34"/>
      <c r="B70" s="28"/>
      <c r="C70" s="28"/>
      <c r="D70" s="86"/>
      <c r="E70" s="77"/>
      <c r="F70" s="77"/>
      <c r="G70" s="77"/>
      <c r="H70" s="77"/>
      <c r="I70" s="78"/>
      <c r="J70" s="78"/>
      <c r="K70" s="78"/>
      <c r="L70" s="99"/>
      <c r="M70" s="78"/>
    </row>
    <row r="71" spans="1:13" ht="15.75" thickBot="1">
      <c r="A71" s="34"/>
      <c r="B71" s="28"/>
      <c r="C71" s="28"/>
      <c r="D71" s="92"/>
      <c r="E71" s="78"/>
      <c r="F71" s="78"/>
      <c r="G71" s="78"/>
      <c r="H71" s="78"/>
      <c r="I71" s="78"/>
      <c r="J71" s="78"/>
      <c r="K71" s="78"/>
      <c r="L71" s="78"/>
      <c r="M71" s="78"/>
    </row>
    <row r="72" spans="1:13" ht="15.75" thickBot="1">
      <c r="A72" s="154"/>
      <c r="B72" s="155"/>
      <c r="C72" s="155"/>
      <c r="D72" s="155"/>
      <c r="E72" s="78"/>
      <c r="F72" s="78"/>
      <c r="G72" s="78"/>
      <c r="H72" s="78"/>
      <c r="I72" s="78"/>
      <c r="J72" s="152"/>
      <c r="K72" s="152"/>
      <c r="L72" s="152"/>
      <c r="M72" s="152"/>
    </row>
    <row r="73" spans="1:13" ht="15.75" thickBot="1">
      <c r="A73" s="34"/>
      <c r="B73" s="28"/>
      <c r="C73" s="28"/>
      <c r="D73" s="43"/>
      <c r="E73" s="153"/>
      <c r="F73" s="153"/>
      <c r="G73" s="153"/>
      <c r="H73" s="153"/>
      <c r="I73" s="78"/>
      <c r="J73" s="77"/>
      <c r="K73" s="77"/>
      <c r="L73" s="77"/>
      <c r="M73" s="78"/>
    </row>
    <row r="74" spans="1:13" ht="15.75" thickBot="1">
      <c r="A74" s="154"/>
      <c r="B74" s="155"/>
      <c r="C74" s="155"/>
      <c r="D74" s="155"/>
      <c r="E74" s="77"/>
      <c r="F74" s="77"/>
      <c r="G74" s="77"/>
      <c r="H74" s="99"/>
      <c r="I74" s="78"/>
      <c r="J74" s="77"/>
      <c r="K74" s="77"/>
      <c r="L74" s="77"/>
      <c r="M74" s="78"/>
    </row>
    <row r="75" spans="1:13" ht="15">
      <c r="A75" s="34"/>
      <c r="B75" s="28"/>
      <c r="C75" s="28"/>
      <c r="D75" s="86"/>
      <c r="E75" s="77"/>
      <c r="F75" s="77"/>
      <c r="G75" s="77"/>
      <c r="H75" s="78"/>
      <c r="I75" s="78"/>
      <c r="J75" s="77"/>
      <c r="K75" s="77"/>
      <c r="L75" s="77"/>
      <c r="M75" s="78"/>
    </row>
    <row r="76" spans="1:13" ht="15">
      <c r="A76" s="34"/>
      <c r="B76" s="28"/>
      <c r="C76" s="28"/>
      <c r="D76" s="86"/>
      <c r="E76" s="77"/>
      <c r="F76" s="77"/>
      <c r="G76" s="77"/>
      <c r="H76" s="77"/>
      <c r="I76" s="78"/>
      <c r="J76" s="77"/>
      <c r="K76" s="77"/>
      <c r="L76" s="77"/>
      <c r="M76" s="78"/>
    </row>
    <row r="77" spans="1:13" ht="15">
      <c r="A77" s="34"/>
      <c r="B77" s="28"/>
      <c r="C77" s="28"/>
      <c r="D77" s="86"/>
      <c r="E77" s="78"/>
      <c r="F77" s="78"/>
      <c r="G77" s="78"/>
      <c r="H77" s="78"/>
      <c r="I77" s="78"/>
      <c r="J77" s="77"/>
      <c r="K77" s="77"/>
      <c r="L77" s="77"/>
      <c r="M77" s="78"/>
    </row>
    <row r="78" spans="1:13" ht="15">
      <c r="A78" s="34"/>
      <c r="B78" s="28"/>
      <c r="C78" s="28"/>
      <c r="D78" s="86"/>
      <c r="E78" s="153"/>
      <c r="F78" s="153"/>
      <c r="G78" s="153"/>
      <c r="H78" s="153"/>
      <c r="I78" s="78"/>
      <c r="J78" s="78"/>
      <c r="K78" s="101"/>
      <c r="L78" s="78"/>
      <c r="M78" s="102"/>
    </row>
    <row r="79" spans="1:13" ht="15">
      <c r="A79" s="34"/>
      <c r="B79" s="28"/>
      <c r="C79" s="28"/>
      <c r="D79" s="92"/>
      <c r="E79" s="77"/>
      <c r="F79" s="77"/>
      <c r="G79" s="77"/>
      <c r="H79" s="99"/>
      <c r="I79" s="78"/>
      <c r="J79" s="78"/>
      <c r="K79" s="78"/>
      <c r="L79" s="78"/>
      <c r="M79" s="78"/>
    </row>
    <row r="80" spans="1:13" ht="15">
      <c r="A80" s="34"/>
      <c r="B80" s="28"/>
      <c r="C80" s="28"/>
      <c r="D80" s="86"/>
      <c r="E80" s="153"/>
      <c r="F80" s="153"/>
      <c r="G80" s="153"/>
      <c r="H80" s="153"/>
      <c r="I80" s="78"/>
      <c r="J80" s="78"/>
      <c r="K80" s="78"/>
      <c r="L80" s="78"/>
      <c r="M80" s="78"/>
    </row>
    <row r="81" spans="1:13" ht="15">
      <c r="A81" s="34"/>
      <c r="B81" s="28"/>
      <c r="C81" s="28"/>
      <c r="D81" s="86"/>
      <c r="E81" s="77"/>
      <c r="F81" s="77"/>
      <c r="G81" s="77"/>
      <c r="H81" s="99"/>
      <c r="I81" s="78"/>
      <c r="J81" s="78"/>
      <c r="K81" s="78"/>
      <c r="L81" s="78"/>
      <c r="M81" s="78"/>
    </row>
    <row r="82" spans="5:13" ht="15.75" thickBot="1">
      <c r="E82" s="78"/>
      <c r="F82" s="78"/>
      <c r="G82" s="78"/>
      <c r="H82" s="78"/>
      <c r="I82" s="78"/>
      <c r="J82" s="78"/>
      <c r="K82" s="78"/>
      <c r="L82" s="78"/>
      <c r="M82" s="78"/>
    </row>
    <row r="83" spans="1:13" ht="15.75" thickBot="1">
      <c r="A83" s="154"/>
      <c r="B83" s="155"/>
      <c r="C83" s="155"/>
      <c r="D83" s="155"/>
      <c r="E83" s="153"/>
      <c r="F83" s="153"/>
      <c r="G83" s="153"/>
      <c r="H83" s="153"/>
      <c r="I83" s="78"/>
      <c r="J83" s="78"/>
      <c r="K83" s="78"/>
      <c r="L83" s="78"/>
      <c r="M83" s="78"/>
    </row>
    <row r="84" spans="1:13" ht="15">
      <c r="A84" s="34"/>
      <c r="B84" s="28"/>
      <c r="C84" s="28"/>
      <c r="D84" s="86"/>
      <c r="E84" s="77"/>
      <c r="F84" s="77"/>
      <c r="G84" s="77"/>
      <c r="H84" s="77"/>
      <c r="I84" s="78"/>
      <c r="J84" s="78"/>
      <c r="K84" s="78"/>
      <c r="L84" s="78"/>
      <c r="M84" s="78"/>
    </row>
    <row r="85" spans="1:13" ht="15">
      <c r="A85" s="34"/>
      <c r="B85" s="28"/>
      <c r="C85" s="28"/>
      <c r="D85" s="86"/>
      <c r="E85" s="77"/>
      <c r="F85" s="77"/>
      <c r="G85" s="77"/>
      <c r="H85" s="77"/>
      <c r="I85" s="78"/>
      <c r="J85" s="78"/>
      <c r="K85" s="78"/>
      <c r="L85" s="78"/>
      <c r="M85" s="78"/>
    </row>
    <row r="86" spans="1:13" ht="15">
      <c r="A86" s="34"/>
      <c r="B86" s="28"/>
      <c r="C86" s="28"/>
      <c r="D86" s="86"/>
      <c r="E86" s="153"/>
      <c r="F86" s="153"/>
      <c r="G86" s="153"/>
      <c r="H86" s="153"/>
      <c r="I86" s="78"/>
      <c r="J86" s="78"/>
      <c r="K86" s="78"/>
      <c r="L86" s="78"/>
      <c r="M86" s="78"/>
    </row>
    <row r="87" spans="1:13" ht="15">
      <c r="A87" s="34"/>
      <c r="B87" s="28"/>
      <c r="C87" s="28"/>
      <c r="D87" s="86"/>
      <c r="E87" s="77"/>
      <c r="F87" s="77"/>
      <c r="G87" s="77"/>
      <c r="H87" s="77"/>
      <c r="I87" s="78"/>
      <c r="J87" s="78"/>
      <c r="K87" s="78"/>
      <c r="L87" s="78"/>
      <c r="M87" s="78"/>
    </row>
    <row r="88" spans="1:13" ht="15">
      <c r="A88" s="34"/>
      <c r="B88" s="28"/>
      <c r="C88" s="28"/>
      <c r="D88" s="86"/>
      <c r="E88" s="77"/>
      <c r="F88" s="77"/>
      <c r="G88" s="77"/>
      <c r="H88" s="77"/>
      <c r="I88" s="78"/>
      <c r="J88" s="78"/>
      <c r="K88" s="78"/>
      <c r="L88" s="78"/>
      <c r="M88" s="78"/>
    </row>
    <row r="89" spans="1:13" ht="15">
      <c r="A89" s="34"/>
      <c r="B89" s="28"/>
      <c r="C89" s="28"/>
      <c r="D89" s="86"/>
      <c r="E89" s="77"/>
      <c r="F89" s="77"/>
      <c r="G89" s="77"/>
      <c r="H89" s="77"/>
      <c r="I89" s="78"/>
      <c r="J89" s="78"/>
      <c r="K89" s="78"/>
      <c r="L89" s="78"/>
      <c r="M89" s="78"/>
    </row>
    <row r="90" spans="1:13" ht="15">
      <c r="A90" s="34"/>
      <c r="B90" s="28"/>
      <c r="C90" s="28"/>
      <c r="D90" s="86"/>
      <c r="E90" s="77"/>
      <c r="F90" s="77"/>
      <c r="G90" s="77"/>
      <c r="H90" s="77"/>
      <c r="I90" s="78"/>
      <c r="J90" s="78"/>
      <c r="K90" s="78"/>
      <c r="L90" s="78"/>
      <c r="M90" s="78"/>
    </row>
    <row r="91" spans="5:13" ht="15">
      <c r="E91" s="77"/>
      <c r="F91" s="77"/>
      <c r="G91" s="77"/>
      <c r="H91" s="77"/>
      <c r="I91" s="78"/>
      <c r="J91" s="78"/>
      <c r="K91" s="78"/>
      <c r="L91" s="78"/>
      <c r="M91" s="78"/>
    </row>
    <row r="92" spans="5:13" ht="15">
      <c r="E92" s="78"/>
      <c r="F92" s="78"/>
      <c r="G92" s="78"/>
      <c r="H92" s="99"/>
      <c r="I92" s="78"/>
      <c r="J92" s="78"/>
      <c r="K92" s="78"/>
      <c r="L92" s="78"/>
      <c r="M92" s="78"/>
    </row>
  </sheetData>
  <sheetProtection/>
  <mergeCells count="28">
    <mergeCell ref="A66:D66"/>
    <mergeCell ref="A68:D68"/>
    <mergeCell ref="A72:D72"/>
    <mergeCell ref="A3:D3"/>
    <mergeCell ref="A36:D36"/>
    <mergeCell ref="A16:D16"/>
    <mergeCell ref="E86:H86"/>
    <mergeCell ref="E83:H83"/>
    <mergeCell ref="E78:H78"/>
    <mergeCell ref="E66:H66"/>
    <mergeCell ref="A74:D74"/>
    <mergeCell ref="A83:D83"/>
    <mergeCell ref="A61:D61"/>
    <mergeCell ref="J37:L37"/>
    <mergeCell ref="A42:D42"/>
    <mergeCell ref="A51:D51"/>
    <mergeCell ref="A59:D59"/>
    <mergeCell ref="E59:H59"/>
    <mergeCell ref="J42:M42"/>
    <mergeCell ref="A41:D41"/>
    <mergeCell ref="J72:M72"/>
    <mergeCell ref="E80:H80"/>
    <mergeCell ref="E73:H73"/>
    <mergeCell ref="E51:H51"/>
    <mergeCell ref="E3:G3"/>
    <mergeCell ref="E16:G16"/>
    <mergeCell ref="H3:K3"/>
    <mergeCell ref="H16:K1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5" sqref="C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ΗΛΙΑΣ</dc:creator>
  <cp:keywords/>
  <dc:description/>
  <cp:lastModifiedBy>suntirites</cp:lastModifiedBy>
  <cp:lastPrinted>2015-05-21T09:49:08Z</cp:lastPrinted>
  <dcterms:created xsi:type="dcterms:W3CDTF">2013-09-12T06:41:39Z</dcterms:created>
  <dcterms:modified xsi:type="dcterms:W3CDTF">2015-05-22T06:15:46Z</dcterms:modified>
  <cp:category/>
  <cp:version/>
  <cp:contentType/>
  <cp:contentStatus/>
</cp:coreProperties>
</file>